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yura0\OneDrive\デスクトップ\"/>
    </mc:Choice>
  </mc:AlternateContent>
  <xr:revisionPtr revIDLastSave="0" documentId="13_ncr:1_{013F6FD7-905E-4229-A025-05DB88FFECBB}" xr6:coauthVersionLast="47" xr6:coauthVersionMax="47" xr10:uidLastSave="{00000000-0000-0000-0000-000000000000}"/>
  <bookViews>
    <workbookView xWindow="8310" yWindow="675" windowWidth="21600" windowHeight="11190" activeTab="5" xr2:uid="{00000000-000D-0000-FFFF-FFFF00000000}"/>
  </bookViews>
  <sheets>
    <sheet name="Sheet1" sheetId="1" r:id="rId1"/>
    <sheet name="Sheet2" sheetId="2" r:id="rId2"/>
    <sheet name="Sheet3" sheetId="3" r:id="rId3"/>
    <sheet name="Sheet4" sheetId="4" r:id="rId4"/>
    <sheet name="Sheet5" sheetId="5" r:id="rId5"/>
    <sheet name="Sheet6" sheetId="6" r:id="rId6"/>
    <sheet name="計算用" sheetId="7" r:id="rId7"/>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 i="7" l="1"/>
  <c r="F17" i="7" s="1"/>
  <c r="D30" i="4" s="1"/>
  <c r="F13" i="7"/>
  <c r="F14" i="7" s="1"/>
  <c r="D9" i="4" s="1"/>
  <c r="F7" i="7"/>
  <c r="F8" i="7" s="1"/>
  <c r="F9" i="7" s="1"/>
  <c r="F2" i="7"/>
  <c r="F3" i="7" s="1"/>
  <c r="G19" i="3"/>
  <c r="B39" i="6"/>
  <c r="B34" i="6"/>
  <c r="F4" i="7" l="1"/>
  <c r="F5" i="7" s="1"/>
  <c r="D8" i="4" s="1"/>
  <c r="D14" i="4" s="1"/>
  <c r="F10" i="7"/>
  <c r="D29" i="4" s="1"/>
  <c r="G23" i="3"/>
  <c r="G27" i="3"/>
  <c r="D15" i="4" l="1"/>
  <c r="D35" i="4"/>
  <c r="D36" i="4" s="1"/>
  <c r="G29" i="3"/>
  <c r="G32" i="3" l="1"/>
  <c r="G35" i="3" s="1"/>
</calcChain>
</file>

<file path=xl/sharedStrings.xml><?xml version="1.0" encoding="utf-8"?>
<sst xmlns="http://schemas.openxmlformats.org/spreadsheetml/2006/main" count="320" uniqueCount="216">
  <si>
    <t>創　業　計　画　書</t>
  </si>
  <si>
    <t>お名前</t>
    <rPh sb="1" eb="3">
      <t>ナマエ</t>
    </rPh>
    <phoneticPr fontId="3"/>
  </si>
  <si>
    <t>１　創業の動機</t>
    <phoneticPr fontId="3"/>
  </si>
  <si>
    <t>２　経営者の略歴等</t>
    <phoneticPr fontId="3"/>
  </si>
  <si>
    <t>３　取扱商品・サービス</t>
  </si>
  <si>
    <t>事業内容</t>
    <rPh sb="0" eb="4">
      <t>ジギョウナイヨウ</t>
    </rPh>
    <phoneticPr fontId="3"/>
  </si>
  <si>
    <t>不動産賃貸業として、住宅・商業物件の賃貸管理を行い、安定した賃料収入を確保。</t>
  </si>
  <si>
    <t>物件取得・リノベーションで価値向上を目指す。</t>
  </si>
  <si>
    <t>取扱商品
・サービス
の内容</t>
  </si>
  <si>
    <t>①</t>
  </si>
  <si>
    <t>フリーWi-Fiの完備、監視カメラの採用。</t>
  </si>
  <si>
    <t>②</t>
  </si>
  <si>
    <t>③</t>
  </si>
  <si>
    <t>IHコンロの導入（火災リスクの低減）</t>
  </si>
  <si>
    <t>セールスポイント
（自社の強み）</t>
  </si>
  <si>
    <t>単身者向けの設備を完備した、現代の生活スタイルに合わせた物件の提供。</t>
  </si>
  <si>
    <t>生活保護受給者、高齢者の受け入れの実施。</t>
  </si>
  <si>
    <t>中低所得者層向けの部屋を提供（過剰リフォームの廃止）</t>
  </si>
  <si>
    <t>販売ターゲット・販売戦略</t>
    <rPh sb="0" eb="2">
      <t>ハンバイ</t>
    </rPh>
    <rPh sb="8" eb="12">
      <t>ハンバイセンリャク</t>
    </rPh>
    <phoneticPr fontId="3"/>
  </si>
  <si>
    <t>ターゲットは安価な住居を必要とする中低所得者、高齢者層及び生活保護受給者。</t>
  </si>
  <si>
    <t>複数の仲介サイトでの発信、周辺企業向けの入居キャンペーン付チラシ配布の実施。</t>
  </si>
  <si>
    <t>型落ち品や展示処分品、屋内塗装などを積極的に活用し、原状回復費用を抑えます。</t>
  </si>
  <si>
    <t>競合・市場など
自社を取り巻く状況</t>
  </si>
  <si>
    <t>エアコンや簡易的な宅配ボックスを設置。</t>
    <rPh sb="5" eb="7">
      <t>カンイ</t>
    </rPh>
    <rPh sb="7" eb="8">
      <t>テキ</t>
    </rPh>
    <phoneticPr fontId="3"/>
  </si>
  <si>
    <t>また、周辺企業に合ったキャンペーンを打ち出し、チラシ等の営業活動、管理会社と</t>
    <rPh sb="3" eb="5">
      <t>シュウヘン</t>
    </rPh>
    <rPh sb="5" eb="7">
      <t>キギョウ</t>
    </rPh>
    <rPh sb="8" eb="9">
      <t>ア</t>
    </rPh>
    <rPh sb="18" eb="19">
      <t>ウ</t>
    </rPh>
    <rPh sb="20" eb="21">
      <t>ダ</t>
    </rPh>
    <rPh sb="26" eb="27">
      <t>トウ</t>
    </rPh>
    <rPh sb="28" eb="30">
      <t>エイギョウ</t>
    </rPh>
    <rPh sb="30" eb="32">
      <t>カツドウ</t>
    </rPh>
    <phoneticPr fontId="3"/>
  </si>
  <si>
    <t>展開を考えているエリアは空室が県平均よりも高いですが、周辺地域の古くとも稼働</t>
    <rPh sb="0" eb="2">
      <t>テンカイ</t>
    </rPh>
    <rPh sb="3" eb="4">
      <t>カンガ</t>
    </rPh>
    <rPh sb="12" eb="14">
      <t>クウシツ</t>
    </rPh>
    <rPh sb="15" eb="18">
      <t>ケンヘイキン</t>
    </rPh>
    <rPh sb="21" eb="22">
      <t>タカ</t>
    </rPh>
    <rPh sb="27" eb="31">
      <t>シュウヘンチイキ</t>
    </rPh>
    <rPh sb="32" eb="33">
      <t>フル</t>
    </rPh>
    <rPh sb="36" eb="38">
      <t>カドウ</t>
    </rPh>
    <phoneticPr fontId="3"/>
  </si>
  <si>
    <t>率の高い物件と物件の管理や募集等に消極的な物件の落差が大きい市場をターゲット</t>
    <phoneticPr fontId="3"/>
  </si>
  <si>
    <t>とし、土地値に近い割安な物件を取得し、周辺の競合他社がまだ行なっていない</t>
    <phoneticPr fontId="3"/>
  </si>
  <si>
    <t>ます。</t>
    <phoneticPr fontId="3"/>
  </si>
  <si>
    <t>Wi-Fiや簡易的な宅配ボックス等の現代のニーズに沿った設備設置し、差別化を図り</t>
    <phoneticPr fontId="3"/>
  </si>
  <si>
    <t>く事業を安定させることができると考えています。</t>
    <rPh sb="1" eb="3">
      <t>ジギョウ</t>
    </rPh>
    <rPh sb="4" eb="6">
      <t>アンテイ</t>
    </rPh>
    <rPh sb="16" eb="17">
      <t>カンガ</t>
    </rPh>
    <phoneticPr fontId="3"/>
  </si>
  <si>
    <t>物件購入時の仲介会社</t>
    <rPh sb="0" eb="2">
      <t>ブッケン</t>
    </rPh>
    <rPh sb="2" eb="4">
      <t>コウニュウ</t>
    </rPh>
    <rPh sb="4" eb="5">
      <t>ジ</t>
    </rPh>
    <rPh sb="6" eb="10">
      <t>チュウカイガイシャ</t>
    </rPh>
    <phoneticPr fontId="3"/>
  </si>
  <si>
    <t>名称</t>
    <rPh sb="0" eb="2">
      <t>メイショウ</t>
    </rPh>
    <phoneticPr fontId="3"/>
  </si>
  <si>
    <t>管理会社</t>
    <rPh sb="0" eb="4">
      <t>カンリガイシャ</t>
    </rPh>
    <phoneticPr fontId="3"/>
  </si>
  <si>
    <t>火災保険会社（候補）</t>
    <rPh sb="0" eb="4">
      <t>カサイホケン</t>
    </rPh>
    <rPh sb="4" eb="6">
      <t>ガイシャ</t>
    </rPh>
    <rPh sb="7" eb="9">
      <t>コウホ</t>
    </rPh>
    <phoneticPr fontId="3"/>
  </si>
  <si>
    <t>プロパンガス会社</t>
    <rPh sb="6" eb="8">
      <t>カイシャ</t>
    </rPh>
    <phoneticPr fontId="3"/>
  </si>
  <si>
    <t>東京ガス株式会社</t>
    <rPh sb="0" eb="2">
      <t>トウキョウ</t>
    </rPh>
    <rPh sb="4" eb="8">
      <t>カブシキガイシャ</t>
    </rPh>
    <phoneticPr fontId="3"/>
  </si>
  <si>
    <t>電気工事</t>
    <rPh sb="0" eb="4">
      <t>デンキコウジ</t>
    </rPh>
    <phoneticPr fontId="3"/>
  </si>
  <si>
    <t>塗装・水道工事等</t>
    <rPh sb="5" eb="7">
      <t>コウジ</t>
    </rPh>
    <rPh sb="7" eb="8">
      <t>トウ</t>
    </rPh>
    <phoneticPr fontId="3"/>
  </si>
  <si>
    <t>4　取引先・取引関係等</t>
    <phoneticPr fontId="3"/>
  </si>
  <si>
    <t>0人</t>
    <rPh sb="1" eb="2">
      <t>ニン</t>
    </rPh>
    <phoneticPr fontId="3"/>
  </si>
  <si>
    <t>借入先</t>
    <rPh sb="0" eb="3">
      <t>カリイレサキ</t>
    </rPh>
    <phoneticPr fontId="3"/>
  </si>
  <si>
    <t>借入理由</t>
    <rPh sb="0" eb="2">
      <t>カリイレ</t>
    </rPh>
    <rPh sb="2" eb="4">
      <t>リユウ</t>
    </rPh>
    <phoneticPr fontId="3"/>
  </si>
  <si>
    <t>借入残高</t>
    <rPh sb="0" eb="2">
      <t>カリイレ</t>
    </rPh>
    <rPh sb="2" eb="4">
      <t>ザンダカ</t>
    </rPh>
    <phoneticPr fontId="3"/>
  </si>
  <si>
    <t>年間返済額</t>
    <rPh sb="0" eb="2">
      <t>ネンカン</t>
    </rPh>
    <rPh sb="2" eb="4">
      <t>ヘンサイ</t>
    </rPh>
    <rPh sb="4" eb="5">
      <t>ガク</t>
    </rPh>
    <phoneticPr fontId="3"/>
  </si>
  <si>
    <t>6　現在の借入状況・金融資産状況</t>
    <rPh sb="2" eb="4">
      <t>ゲンザイ</t>
    </rPh>
    <rPh sb="5" eb="7">
      <t>カリイレ</t>
    </rPh>
    <rPh sb="7" eb="9">
      <t>ジョウキョウ</t>
    </rPh>
    <rPh sb="10" eb="14">
      <t>キンユウシサン</t>
    </rPh>
    <rPh sb="14" eb="16">
      <t>ジョウキョウ</t>
    </rPh>
    <phoneticPr fontId="3"/>
  </si>
  <si>
    <t>預貯金</t>
    <rPh sb="0" eb="3">
      <t>ヨチョキン</t>
    </rPh>
    <phoneticPr fontId="3"/>
  </si>
  <si>
    <t>有価証券</t>
    <rPh sb="0" eb="4">
      <t>ユウカショウケン</t>
    </rPh>
    <phoneticPr fontId="3"/>
  </si>
  <si>
    <t>自己資金投入額</t>
    <rPh sb="0" eb="4">
      <t>ジコシキン</t>
    </rPh>
    <rPh sb="4" eb="6">
      <t>トウニュウ</t>
    </rPh>
    <rPh sb="6" eb="7">
      <t>ガク</t>
    </rPh>
    <phoneticPr fontId="3"/>
  </si>
  <si>
    <t>暗号資産</t>
    <rPh sb="0" eb="4">
      <t>アンゴウシサン</t>
    </rPh>
    <phoneticPr fontId="3"/>
  </si>
  <si>
    <t>確定拠出年金</t>
    <rPh sb="0" eb="2">
      <t>カクテイ</t>
    </rPh>
    <rPh sb="2" eb="4">
      <t>キョシュツ</t>
    </rPh>
    <rPh sb="4" eb="6">
      <t>ネンキン</t>
    </rPh>
    <phoneticPr fontId="3"/>
  </si>
  <si>
    <t>7　必要資金と調達方法</t>
    <rPh sb="2" eb="6">
      <t>ヒツヨウシキン</t>
    </rPh>
    <rPh sb="7" eb="9">
      <t>チョウタツ</t>
    </rPh>
    <rPh sb="9" eb="11">
      <t>ホウホウ</t>
    </rPh>
    <phoneticPr fontId="3"/>
  </si>
  <si>
    <t>調達資金内訳</t>
    <rPh sb="0" eb="2">
      <t>チョウタツ</t>
    </rPh>
    <rPh sb="2" eb="4">
      <t>シキン</t>
    </rPh>
    <rPh sb="4" eb="6">
      <t>ウチワケ</t>
    </rPh>
    <phoneticPr fontId="3"/>
  </si>
  <si>
    <t>アパート購入費用</t>
    <rPh sb="4" eb="6">
      <t>コウニュウ</t>
    </rPh>
    <rPh sb="6" eb="8">
      <t>ヒヨウ</t>
    </rPh>
    <phoneticPr fontId="3"/>
  </si>
  <si>
    <t>調達方法</t>
    <rPh sb="0" eb="2">
      <t>チョウタツ</t>
    </rPh>
    <rPh sb="2" eb="4">
      <t>ホウホウ</t>
    </rPh>
    <phoneticPr fontId="3"/>
  </si>
  <si>
    <t>金額</t>
    <rPh sb="0" eb="2">
      <t>キンガク</t>
    </rPh>
    <phoneticPr fontId="3"/>
  </si>
  <si>
    <t>印紙税（売買契約書）</t>
    <rPh sb="0" eb="3">
      <t>インシゼイ</t>
    </rPh>
    <rPh sb="4" eb="9">
      <t>バイバイケイヤクショ</t>
    </rPh>
    <phoneticPr fontId="3"/>
  </si>
  <si>
    <t>印紙税（金銭消費貸借契約書）</t>
    <rPh sb="0" eb="3">
      <t>インシゼイ</t>
    </rPh>
    <rPh sb="4" eb="13">
      <t>キンセンショウヒタイシャクケイヤクショ</t>
    </rPh>
    <phoneticPr fontId="3"/>
  </si>
  <si>
    <t>固定資産税</t>
    <rPh sb="0" eb="5">
      <t>コテイシサンゼイ</t>
    </rPh>
    <phoneticPr fontId="3"/>
  </si>
  <si>
    <t>司法書士報酬</t>
    <rPh sb="0" eb="6">
      <t>シホウショシホウシュウ</t>
    </rPh>
    <phoneticPr fontId="3"/>
  </si>
  <si>
    <t>売上高</t>
    <rPh sb="0" eb="3">
      <t>ウリアゲダカ</t>
    </rPh>
    <phoneticPr fontId="3"/>
  </si>
  <si>
    <t>（家賃売上）</t>
    <rPh sb="1" eb="3">
      <t>ヤチン</t>
    </rPh>
    <rPh sb="3" eb="5">
      <t>ウリアゲ</t>
    </rPh>
    <phoneticPr fontId="3"/>
  </si>
  <si>
    <t>管理費（売上×5％＋税）</t>
    <rPh sb="0" eb="3">
      <t>カンリヒ</t>
    </rPh>
    <rPh sb="4" eb="6">
      <t>ウリアゲ</t>
    </rPh>
    <rPh sb="10" eb="11">
      <t>ゼイ</t>
    </rPh>
    <phoneticPr fontId="3"/>
  </si>
  <si>
    <t>共用電気代</t>
    <rPh sb="0" eb="4">
      <t>キョウヨウデンキ</t>
    </rPh>
    <rPh sb="4" eb="5">
      <t>ダイ</t>
    </rPh>
    <phoneticPr fontId="3"/>
  </si>
  <si>
    <t>浄化槽</t>
    <rPh sb="0" eb="3">
      <t>ジョウカソウ</t>
    </rPh>
    <phoneticPr fontId="3"/>
  </si>
  <si>
    <t>修繕積立金（売上×10%）</t>
    <rPh sb="0" eb="5">
      <t>シュウゼンツミタテキン</t>
    </rPh>
    <rPh sb="6" eb="8">
      <t>ウリアゲ</t>
    </rPh>
    <phoneticPr fontId="3"/>
  </si>
  <si>
    <t>固定資産税（月割計上）</t>
    <rPh sb="0" eb="5">
      <t>コテイシサンゼイ</t>
    </rPh>
    <rPh sb="6" eb="8">
      <t>ツキワ</t>
    </rPh>
    <rPh sb="8" eb="10">
      <t>ケイジョウ</t>
    </rPh>
    <phoneticPr fontId="3"/>
  </si>
  <si>
    <t>火災保険料</t>
    <rPh sb="0" eb="5">
      <t>カサイホケンリョウ</t>
    </rPh>
    <phoneticPr fontId="3"/>
  </si>
  <si>
    <t>火災保険料（月割計上）</t>
    <rPh sb="0" eb="5">
      <t>カサイホケンリョウ</t>
    </rPh>
    <rPh sb="6" eb="8">
      <t>ツキワ</t>
    </rPh>
    <rPh sb="8" eb="10">
      <t>ケイジョウ</t>
    </rPh>
    <phoneticPr fontId="3"/>
  </si>
  <si>
    <t>合計</t>
    <rPh sb="0" eb="2">
      <t>ゴウケイ</t>
    </rPh>
    <phoneticPr fontId="3"/>
  </si>
  <si>
    <t>利益</t>
    <rPh sb="0" eb="2">
      <t>リエキ</t>
    </rPh>
    <phoneticPr fontId="3"/>
  </si>
  <si>
    <t>借入金額</t>
    <rPh sb="0" eb="3">
      <t>カリイレキン</t>
    </rPh>
    <rPh sb="3" eb="4">
      <t>ガク</t>
    </rPh>
    <phoneticPr fontId="3"/>
  </si>
  <si>
    <t>円</t>
    <rPh sb="0" eb="1">
      <t>エン</t>
    </rPh>
    <phoneticPr fontId="3"/>
  </si>
  <si>
    <t>経費合計</t>
    <rPh sb="0" eb="2">
      <t>ケイヒ</t>
    </rPh>
    <rPh sb="2" eb="4">
      <t>ゴウケイ</t>
    </rPh>
    <phoneticPr fontId="3"/>
  </si>
  <si>
    <t>・創業当時(月平均)</t>
    <rPh sb="1" eb="3">
      <t>ソウギョウ</t>
    </rPh>
    <rPh sb="3" eb="5">
      <t>トウジ</t>
    </rPh>
    <rPh sb="6" eb="9">
      <t>ツキヘイキン</t>
    </rPh>
    <phoneticPr fontId="3"/>
  </si>
  <si>
    <t>売上原価（元本返済）</t>
    <rPh sb="0" eb="4">
      <t>ウリアゲゲンカ</t>
    </rPh>
    <rPh sb="5" eb="7">
      <t>ガンポン</t>
    </rPh>
    <rPh sb="7" eb="9">
      <t>ヘンサイ</t>
    </rPh>
    <phoneticPr fontId="3"/>
  </si>
  <si>
    <t>・日本政策金融公庫</t>
    <rPh sb="1" eb="9">
      <t>ニホンセイサクキンユウコウコ</t>
    </rPh>
    <phoneticPr fontId="3"/>
  </si>
  <si>
    <t>・融資期間10年</t>
    <rPh sb="1" eb="5">
      <t>ユウシキカン</t>
    </rPh>
    <rPh sb="7" eb="8">
      <t>ネン</t>
    </rPh>
    <phoneticPr fontId="3"/>
  </si>
  <si>
    <t>・金利2％　全期間固定</t>
    <rPh sb="1" eb="3">
      <t>キンリ</t>
    </rPh>
    <rPh sb="6" eb="11">
      <t>ゼンキカンコテイ</t>
    </rPh>
    <phoneticPr fontId="3"/>
  </si>
  <si>
    <t>購入後4ヶ月以内に満室を目指します。</t>
    <rPh sb="0" eb="2">
      <t>コウニュウ</t>
    </rPh>
    <rPh sb="2" eb="3">
      <t>ゴ</t>
    </rPh>
    <rPh sb="5" eb="6">
      <t>ゲツ</t>
    </rPh>
    <rPh sb="6" eb="8">
      <t>イナイ</t>
    </rPh>
    <rPh sb="9" eb="11">
      <t>マンシツ</t>
    </rPh>
    <rPh sb="12" eb="14">
      <t>メザ</t>
    </rPh>
    <phoneticPr fontId="3"/>
  </si>
  <si>
    <t>空室中の2部屋を自己資金を投入し清掃・修繕（清掃・修繕費は施主支給やdiy等も取り入れ費用を圧縮）</t>
    <rPh sb="16" eb="18">
      <t>セイソウ</t>
    </rPh>
    <rPh sb="22" eb="24">
      <t>セイソウ</t>
    </rPh>
    <rPh sb="25" eb="27">
      <t>シュウゼン</t>
    </rPh>
    <rPh sb="27" eb="28">
      <t>ヒ</t>
    </rPh>
    <rPh sb="29" eb="33">
      <t>セシュシキュウ</t>
    </rPh>
    <rPh sb="37" eb="38">
      <t>トウ</t>
    </rPh>
    <rPh sb="39" eb="40">
      <t>ト</t>
    </rPh>
    <rPh sb="41" eb="42">
      <t>イ</t>
    </rPh>
    <rPh sb="43" eb="45">
      <t>ヒヨウ</t>
    </rPh>
    <rPh sb="46" eb="48">
      <t>アッシュク</t>
    </rPh>
    <phoneticPr fontId="3"/>
  </si>
  <si>
    <t>購入時2/4入居（2部屋空室）を想定（稼働率50%）</t>
    <rPh sb="0" eb="3">
      <t>コウニュウジ</t>
    </rPh>
    <rPh sb="6" eb="8">
      <t>ニュウキョ</t>
    </rPh>
    <rPh sb="10" eb="12">
      <t>ヘヤ</t>
    </rPh>
    <rPh sb="12" eb="14">
      <t>クウシツ</t>
    </rPh>
    <rPh sb="16" eb="18">
      <t>ソウテイ</t>
    </rPh>
    <rPh sb="19" eb="22">
      <t>カドウリツ</t>
    </rPh>
    <phoneticPr fontId="3"/>
  </si>
  <si>
    <t>宅配ボックスの設置等は1万円代を設置し費用を圧縮。</t>
    <rPh sb="0" eb="2">
      <t>タクハイ</t>
    </rPh>
    <rPh sb="7" eb="9">
      <t>セッチ</t>
    </rPh>
    <rPh sb="9" eb="10">
      <t>トウ</t>
    </rPh>
    <rPh sb="12" eb="14">
      <t>マンエン</t>
    </rPh>
    <rPh sb="14" eb="15">
      <t>ダイ</t>
    </rPh>
    <rPh sb="16" eb="18">
      <t>セッチ</t>
    </rPh>
    <rPh sb="19" eb="21">
      <t>ヒヨウ</t>
    </rPh>
    <rPh sb="22" eb="24">
      <t>アッシュク</t>
    </rPh>
    <phoneticPr fontId="3"/>
  </si>
  <si>
    <t>現状賃料状況（月）</t>
    <rPh sb="0" eb="2">
      <t>ゲンジョウ</t>
    </rPh>
    <rPh sb="2" eb="4">
      <t>チンリョウ</t>
    </rPh>
    <rPh sb="4" eb="6">
      <t>ジョウキョウ</t>
    </rPh>
    <rPh sb="7" eb="8">
      <t>ツキ</t>
    </rPh>
    <phoneticPr fontId="3"/>
  </si>
  <si>
    <t>1室</t>
    <rPh sb="1" eb="2">
      <t>シツ</t>
    </rPh>
    <phoneticPr fontId="3"/>
  </si>
  <si>
    <t>2室</t>
    <rPh sb="1" eb="2">
      <t>シツ</t>
    </rPh>
    <phoneticPr fontId="3"/>
  </si>
  <si>
    <t>1室(現状)</t>
    <rPh sb="1" eb="2">
      <t>シツ</t>
    </rPh>
    <rPh sb="3" eb="5">
      <t>ゲンジョウ</t>
    </rPh>
    <phoneticPr fontId="3"/>
  </si>
  <si>
    <t>2室(現状)</t>
    <rPh sb="1" eb="2">
      <t>シツ</t>
    </rPh>
    <rPh sb="3" eb="5">
      <t>ゲンジョウ</t>
    </rPh>
    <phoneticPr fontId="3"/>
  </si>
  <si>
    <t>3室(想定)</t>
    <rPh sb="1" eb="2">
      <t>シツ</t>
    </rPh>
    <rPh sb="3" eb="5">
      <t>ソウテイ</t>
    </rPh>
    <phoneticPr fontId="3"/>
  </si>
  <si>
    <t>4室(想定)</t>
    <rPh sb="1" eb="2">
      <t>シツ</t>
    </rPh>
    <rPh sb="3" eb="5">
      <t>ソウテイ</t>
    </rPh>
    <phoneticPr fontId="3"/>
  </si>
  <si>
    <t>金融資産合計</t>
    <rPh sb="0" eb="2">
      <t>キンユウ</t>
    </rPh>
    <rPh sb="2" eb="4">
      <t>シサン</t>
    </rPh>
    <rPh sb="4" eb="6">
      <t>ゴウケイ</t>
    </rPh>
    <phoneticPr fontId="3"/>
  </si>
  <si>
    <t>小計①</t>
    <rPh sb="0" eb="2">
      <t>ショウケイ</t>
    </rPh>
    <phoneticPr fontId="3"/>
  </si>
  <si>
    <t>土地・建物の登録免許税合計②</t>
    <rPh sb="0" eb="2">
      <t>トチ</t>
    </rPh>
    <rPh sb="3" eb="5">
      <t>タテモノ</t>
    </rPh>
    <rPh sb="6" eb="11">
      <t>トウロクメンキョゼイ</t>
    </rPh>
    <rPh sb="11" eb="13">
      <t>ゴウケイ</t>
    </rPh>
    <phoneticPr fontId="3"/>
  </si>
  <si>
    <t>不動産取得税合計③</t>
    <rPh sb="6" eb="8">
      <t>ゴウケイ</t>
    </rPh>
    <phoneticPr fontId="3"/>
  </si>
  <si>
    <t>購入時諸費用合計（①＋②＋③）</t>
    <rPh sb="6" eb="8">
      <t>ゴウケイ</t>
    </rPh>
    <phoneticPr fontId="3"/>
  </si>
  <si>
    <t>※固定資産税評価額（令和7年固定資産税納税通知書参照）</t>
    <rPh sb="1" eb="6">
      <t>コテイシサンゼイ</t>
    </rPh>
    <rPh sb="6" eb="9">
      <t>ヒョウカガク</t>
    </rPh>
    <rPh sb="10" eb="12">
      <t>レイワ</t>
    </rPh>
    <rPh sb="13" eb="14">
      <t>ネン</t>
    </rPh>
    <rPh sb="14" eb="19">
      <t>コテイシサンゼイ</t>
    </rPh>
    <rPh sb="19" eb="24">
      <t>ノウゼイツウチショ</t>
    </rPh>
    <rPh sb="24" eb="26">
      <t>サンショウ</t>
    </rPh>
    <phoneticPr fontId="3"/>
  </si>
  <si>
    <t>宅地190.86㎡</t>
    <rPh sb="0" eb="2">
      <t>タクチ</t>
    </rPh>
    <phoneticPr fontId="3"/>
  </si>
  <si>
    <t>木造セメント瓦</t>
    <rPh sb="0" eb="2">
      <t>モクゾウ</t>
    </rPh>
    <rPh sb="6" eb="7">
      <t>カワラ</t>
    </rPh>
    <phoneticPr fontId="3"/>
  </si>
  <si>
    <t>8　事業の見通し　※別途、収益不動産シュミレーション資料を参照</t>
    <rPh sb="2" eb="4">
      <t>ジギョウ</t>
    </rPh>
    <rPh sb="5" eb="7">
      <t>ミトオ</t>
    </rPh>
    <rPh sb="10" eb="12">
      <t>ベット</t>
    </rPh>
    <rPh sb="13" eb="15">
      <t>シュウエキ</t>
    </rPh>
    <rPh sb="15" eb="18">
      <t>フドウサン</t>
    </rPh>
    <rPh sb="26" eb="28">
      <t>シリョウ</t>
    </rPh>
    <rPh sb="29" eb="31">
      <t>サンショウ</t>
    </rPh>
    <phoneticPr fontId="3"/>
  </si>
  <si>
    <t>自己資金により返済期間の据え置きがない場合を想定。</t>
    <rPh sb="0" eb="4">
      <t>ジコシキン</t>
    </rPh>
    <rPh sb="7" eb="9">
      <t>ヘンサイ</t>
    </rPh>
    <rPh sb="9" eb="11">
      <t>キカン</t>
    </rPh>
    <rPh sb="12" eb="13">
      <t>ス</t>
    </rPh>
    <rPh sb="14" eb="15">
      <t>オ</t>
    </rPh>
    <rPh sb="19" eb="21">
      <t>バアイ</t>
    </rPh>
    <rPh sb="22" eb="24">
      <t>ソウテイ</t>
    </rPh>
    <phoneticPr fontId="3"/>
  </si>
  <si>
    <t>2部屋空室</t>
    <rPh sb="1" eb="3">
      <t>ヘヤ</t>
    </rPh>
    <rPh sb="3" eb="5">
      <t>クウシツ</t>
    </rPh>
    <phoneticPr fontId="3"/>
  </si>
  <si>
    <t>・償却年数4年</t>
    <rPh sb="1" eb="5">
      <t>ショウキャクネンスウ</t>
    </rPh>
    <rPh sb="6" eb="7">
      <t>ネン</t>
    </rPh>
    <phoneticPr fontId="3"/>
  </si>
  <si>
    <t>・賃下げ間隔1年</t>
    <rPh sb="1" eb="3">
      <t>チンサ</t>
    </rPh>
    <rPh sb="4" eb="6">
      <t>カンカク</t>
    </rPh>
    <rPh sb="7" eb="8">
      <t>ネン</t>
    </rPh>
    <phoneticPr fontId="3"/>
  </si>
  <si>
    <t>・賃下げ率1％</t>
    <rPh sb="1" eb="3">
      <t>チンサ</t>
    </rPh>
    <rPh sb="4" eb="5">
      <t>リツ</t>
    </rPh>
    <phoneticPr fontId="3"/>
  </si>
  <si>
    <t>・大規模修繕間隔12年</t>
    <rPh sb="1" eb="6">
      <t>ダイキボシュウゼン</t>
    </rPh>
    <rPh sb="6" eb="8">
      <t>カンカク</t>
    </rPh>
    <rPh sb="10" eb="11">
      <t>ネン</t>
    </rPh>
    <phoneticPr fontId="3"/>
  </si>
  <si>
    <t>・大規模修繕率5％</t>
    <rPh sb="1" eb="6">
      <t>ダイキボシュウゼン</t>
    </rPh>
    <rPh sb="6" eb="7">
      <t>リツ</t>
    </rPh>
    <phoneticPr fontId="3"/>
  </si>
  <si>
    <t>・支払税率30%</t>
    <rPh sb="1" eb="3">
      <t>シハラ</t>
    </rPh>
    <rPh sb="3" eb="4">
      <t>ゼイ</t>
    </rPh>
    <rPh sb="4" eb="5">
      <t>リツ</t>
    </rPh>
    <phoneticPr fontId="3"/>
  </si>
  <si>
    <t>8　事業の見通し追加資料（2部屋空室の清掃・修繕箇所の追加資料）</t>
    <rPh sb="14" eb="16">
      <t>ヘヤ</t>
    </rPh>
    <rPh sb="16" eb="18">
      <t>クウシツ</t>
    </rPh>
    <rPh sb="19" eb="21">
      <t>セイソウ</t>
    </rPh>
    <rPh sb="22" eb="24">
      <t>シュウゼン</t>
    </rPh>
    <rPh sb="24" eb="26">
      <t>カショ</t>
    </rPh>
    <rPh sb="27" eb="29">
      <t>ツイカ</t>
    </rPh>
    <rPh sb="29" eb="31">
      <t>シリョウ</t>
    </rPh>
    <phoneticPr fontId="3"/>
  </si>
  <si>
    <t>リビングルームは壁紙の破損がなく、清掃後に塗装が可能。</t>
    <rPh sb="8" eb="10">
      <t>カベガミ</t>
    </rPh>
    <rPh sb="11" eb="13">
      <t>ハソン</t>
    </rPh>
    <rPh sb="17" eb="19">
      <t>セイソウ</t>
    </rPh>
    <rPh sb="19" eb="20">
      <t>ゴ</t>
    </rPh>
    <rPh sb="21" eb="23">
      <t>トソウ</t>
    </rPh>
    <rPh sb="24" eb="26">
      <t>カノウ</t>
    </rPh>
    <phoneticPr fontId="3"/>
  </si>
  <si>
    <t>を圧縮します。</t>
    <phoneticPr fontId="3"/>
  </si>
  <si>
    <t>床は清掃後にワックスが摩耗した箇所を部分補修し修繕費用</t>
    <rPh sb="0" eb="1">
      <t>ユカ</t>
    </rPh>
    <rPh sb="2" eb="4">
      <t>セイソウ</t>
    </rPh>
    <rPh sb="4" eb="5">
      <t>ゴ</t>
    </rPh>
    <rPh sb="11" eb="13">
      <t>マモウ</t>
    </rPh>
    <rPh sb="15" eb="17">
      <t>カショ</t>
    </rPh>
    <rPh sb="18" eb="20">
      <t>ブブン</t>
    </rPh>
    <rPh sb="20" eb="22">
      <t>ホシュウ</t>
    </rPh>
    <phoneticPr fontId="3"/>
  </si>
  <si>
    <t>キッチンでは補修箇所がなく、キッチン周りの清掃で</t>
    <rPh sb="6" eb="8">
      <t>ホシュウ</t>
    </rPh>
    <rPh sb="8" eb="10">
      <t>カショ</t>
    </rPh>
    <rPh sb="18" eb="19">
      <t>マワ</t>
    </rPh>
    <rPh sb="21" eb="23">
      <t>セイソウ</t>
    </rPh>
    <phoneticPr fontId="3"/>
  </si>
  <si>
    <t>済むので追加費用はかかりません。</t>
    <rPh sb="4" eb="6">
      <t>ツイカ</t>
    </rPh>
    <rPh sb="6" eb="8">
      <t>ヒヨウ</t>
    </rPh>
    <phoneticPr fontId="3"/>
  </si>
  <si>
    <t>タイル目地を目地ペンで白く再塗装し、キッチンの印象</t>
    <rPh sb="3" eb="5">
      <t>メジ</t>
    </rPh>
    <rPh sb="6" eb="8">
      <t>メジ</t>
    </rPh>
    <rPh sb="11" eb="12">
      <t>シロ</t>
    </rPh>
    <rPh sb="13" eb="16">
      <t>サイトソウ</t>
    </rPh>
    <rPh sb="23" eb="25">
      <t>インショウ</t>
    </rPh>
    <phoneticPr fontId="3"/>
  </si>
  <si>
    <t>をアップさせます。</t>
    <phoneticPr fontId="3"/>
  </si>
  <si>
    <t>浴室は壁紙の清掃、こちらも破損がなく再塗装が</t>
    <rPh sb="0" eb="2">
      <t>ヨクシツ</t>
    </rPh>
    <rPh sb="3" eb="5">
      <t>カベガミ</t>
    </rPh>
    <rPh sb="6" eb="8">
      <t>セイソウ</t>
    </rPh>
    <rPh sb="13" eb="15">
      <t>ハソン</t>
    </rPh>
    <rPh sb="18" eb="21">
      <t>サイトソウ</t>
    </rPh>
    <phoneticPr fontId="3"/>
  </si>
  <si>
    <t>可能。</t>
    <rPh sb="0" eb="2">
      <t>カノウ</t>
    </rPh>
    <phoneticPr fontId="3"/>
  </si>
  <si>
    <t>床下のクッションフロアは劣化しているので張り替え</t>
    <rPh sb="0" eb="2">
      <t>ユカシタ</t>
    </rPh>
    <rPh sb="12" eb="14">
      <t>レッカ</t>
    </rPh>
    <rPh sb="20" eb="21">
      <t>ハ</t>
    </rPh>
    <rPh sb="22" eb="23">
      <t>カ</t>
    </rPh>
    <phoneticPr fontId="3"/>
  </si>
  <si>
    <t>が必要。</t>
    <rPh sb="1" eb="3">
      <t>ヒツヨウ</t>
    </rPh>
    <phoneticPr fontId="3"/>
  </si>
  <si>
    <t>4.5畳　厚み1.3㎜　工事月11月</t>
    <rPh sb="3" eb="4">
      <t>ジョウ</t>
    </rPh>
    <rPh sb="5" eb="6">
      <t>アツ</t>
    </rPh>
    <rPh sb="12" eb="14">
      <t>コウジ</t>
    </rPh>
    <rPh sb="14" eb="15">
      <t>ツキ</t>
    </rPh>
    <rPh sb="17" eb="18">
      <t>ガツ</t>
    </rPh>
    <phoneticPr fontId="3"/>
  </si>
  <si>
    <t>張り替え費用シュミレーション※ミツモアを活用</t>
    <rPh sb="0" eb="1">
      <t>ハ</t>
    </rPh>
    <rPh sb="2" eb="3">
      <t>カ</t>
    </rPh>
    <rPh sb="4" eb="6">
      <t>ヒヨウ</t>
    </rPh>
    <rPh sb="20" eb="22">
      <t>カツヨウ</t>
    </rPh>
    <phoneticPr fontId="3"/>
  </si>
  <si>
    <t>ワックス剥離＋ワックス塗布18,000円～28,000円（10畳の場合）</t>
    <rPh sb="4" eb="6">
      <t>ハクリ</t>
    </rPh>
    <rPh sb="11" eb="13">
      <t>トフ</t>
    </rPh>
    <rPh sb="19" eb="20">
      <t>エン</t>
    </rPh>
    <rPh sb="27" eb="28">
      <t>エン</t>
    </rPh>
    <rPh sb="31" eb="32">
      <t>ジョウ</t>
    </rPh>
    <rPh sb="33" eb="35">
      <t>バアイ</t>
    </rPh>
    <phoneticPr fontId="3"/>
  </si>
  <si>
    <t>物件の周辺地域の特徴</t>
    <rPh sb="0" eb="2">
      <t>ブッケン</t>
    </rPh>
    <rPh sb="3" eb="7">
      <t>シュウヘンチイキ</t>
    </rPh>
    <rPh sb="8" eb="10">
      <t>トクチョウ</t>
    </rPh>
    <phoneticPr fontId="3"/>
  </si>
  <si>
    <t>世帯数</t>
  </si>
  <si>
    <t>総数</t>
  </si>
  <si>
    <t>男</t>
  </si>
  <si>
    <t>女</t>
  </si>
  <si>
    <t>世帯数、人口共に減少傾向にありますが、購入物件を中心とした車で15分圏内の企業・工業が近隣エリア</t>
    <rPh sb="0" eb="3">
      <t>セタイスウ</t>
    </rPh>
    <rPh sb="4" eb="6">
      <t>ジンコウ</t>
    </rPh>
    <rPh sb="6" eb="7">
      <t>トモ</t>
    </rPh>
    <rPh sb="8" eb="10">
      <t>ゲンショウ</t>
    </rPh>
    <rPh sb="10" eb="12">
      <t>ケイコウ</t>
    </rPh>
    <rPh sb="19" eb="21">
      <t>コウニュウ</t>
    </rPh>
    <rPh sb="21" eb="23">
      <t>ブッケン</t>
    </rPh>
    <rPh sb="24" eb="26">
      <t>チュウシン</t>
    </rPh>
    <rPh sb="29" eb="30">
      <t>クルマ</t>
    </rPh>
    <rPh sb="33" eb="34">
      <t>フン</t>
    </rPh>
    <rPh sb="34" eb="36">
      <t>ケンナイ</t>
    </rPh>
    <rPh sb="37" eb="39">
      <t>キギョウ</t>
    </rPh>
    <rPh sb="40" eb="42">
      <t>コウギョウ</t>
    </rPh>
    <rPh sb="43" eb="45">
      <t>キンリン</t>
    </rPh>
    <phoneticPr fontId="3"/>
  </si>
  <si>
    <t>企業名</t>
  </si>
  <si>
    <t>住所</t>
  </si>
  <si>
    <t>2. 近隣工業団地・エリア（車で5-15分）の主な工場・企業</t>
  </si>
  <si>
    <t>2. 近隣工業団地・エリア（車で20-25分）の主な工場・企業</t>
    <phoneticPr fontId="3"/>
  </si>
  <si>
    <t>に密集しているので稼働率が見込める。</t>
    <rPh sb="1" eb="3">
      <t>ミッシュウ</t>
    </rPh>
    <rPh sb="9" eb="12">
      <t>カドウリツ</t>
    </rPh>
    <rPh sb="13" eb="15">
      <t>ミコ</t>
    </rPh>
    <phoneticPr fontId="3"/>
  </si>
  <si>
    <t>収支シュミレーション稼働率について補足</t>
    <rPh sb="0" eb="2">
      <t>シュウシ</t>
    </rPh>
    <rPh sb="10" eb="13">
      <t>カドウリツ</t>
    </rPh>
    <rPh sb="17" eb="19">
      <t>ホソク</t>
    </rPh>
    <phoneticPr fontId="3"/>
  </si>
  <si>
    <t>支出合計（運営費3,789,200＋購入時諸費用1,190,491＋売却・修繕2,500,000）＝7,479,691</t>
    <rPh sb="0" eb="2">
      <t>シシュツ</t>
    </rPh>
    <rPh sb="2" eb="4">
      <t>ゴウケイ</t>
    </rPh>
    <rPh sb="5" eb="7">
      <t>ウンエイ</t>
    </rPh>
    <rPh sb="7" eb="8">
      <t>ヒ</t>
    </rPh>
    <rPh sb="18" eb="24">
      <t>コウニュウジショヒヨウ</t>
    </rPh>
    <rPh sb="34" eb="36">
      <t>バイキャク</t>
    </rPh>
    <rPh sb="37" eb="39">
      <t>シュウゼン</t>
    </rPh>
    <phoneticPr fontId="3"/>
  </si>
  <si>
    <t>収入合計（売却4,000,000＋家賃収入1,560,000万円）＝19,600,000</t>
    <rPh sb="0" eb="4">
      <t>シュウニュウゴウケイ</t>
    </rPh>
    <rPh sb="5" eb="7">
      <t>バイキャク</t>
    </rPh>
    <rPh sb="17" eb="19">
      <t>ヤチン</t>
    </rPh>
    <rPh sb="19" eb="21">
      <t>シュウニュウ</t>
    </rPh>
    <rPh sb="30" eb="31">
      <t>マン</t>
    </rPh>
    <rPh sb="31" eb="32">
      <t>エン</t>
    </rPh>
    <phoneticPr fontId="3"/>
  </si>
  <si>
    <t>10年後損益分岐点＋</t>
    <rPh sb="2" eb="4">
      <t>ネンゴ</t>
    </rPh>
    <rPh sb="4" eb="9">
      <t>ソンエキブンキテン</t>
    </rPh>
    <phoneticPr fontId="3"/>
  </si>
  <si>
    <t>収入合計（売却4,000,000＋家賃収入12,000,000万円）＝16,000,000</t>
    <rPh sb="0" eb="4">
      <t>シュウニュウゴウケイ</t>
    </rPh>
    <rPh sb="5" eb="7">
      <t>バイキャク</t>
    </rPh>
    <rPh sb="17" eb="19">
      <t>ヤチン</t>
    </rPh>
    <rPh sb="19" eb="21">
      <t>シュウニュウ</t>
    </rPh>
    <rPh sb="31" eb="32">
      <t>マン</t>
    </rPh>
    <rPh sb="32" eb="33">
      <t>エン</t>
    </rPh>
    <phoneticPr fontId="3"/>
  </si>
  <si>
    <t>支出合計（運営費2,741,160＋購入時諸費用1,190,491＋売却・修繕2,500,000）＝6,431,651</t>
    <rPh sb="0" eb="2">
      <t>シシュツ</t>
    </rPh>
    <rPh sb="2" eb="4">
      <t>ゴウケイ</t>
    </rPh>
    <rPh sb="5" eb="7">
      <t>ウンエイ</t>
    </rPh>
    <rPh sb="7" eb="8">
      <t>ヒ</t>
    </rPh>
    <rPh sb="18" eb="24">
      <t>コウニュウジショヒヨウ</t>
    </rPh>
    <rPh sb="34" eb="36">
      <t>バイキャク</t>
    </rPh>
    <rPh sb="37" eb="39">
      <t>シュウゼン</t>
    </rPh>
    <phoneticPr fontId="3"/>
  </si>
  <si>
    <t>令和〇年〇月〇日作成</t>
    <rPh sb="0" eb="2">
      <t>レイワ</t>
    </rPh>
    <rPh sb="3" eb="4">
      <t>ネン</t>
    </rPh>
    <rPh sb="5" eb="6">
      <t>ガツ</t>
    </rPh>
    <rPh sb="7" eb="8">
      <t>ニチ</t>
    </rPh>
    <rPh sb="8" eb="10">
      <t>サクセイ</t>
    </rPh>
    <phoneticPr fontId="3"/>
  </si>
  <si>
    <t>の信頼関係の強化に努めて賃貸業を取り組むことで、築古ながら稼働率の高い物件と同じ</t>
    <rPh sb="1" eb="5">
      <t>シンライカンケイ</t>
    </rPh>
    <rPh sb="6" eb="8">
      <t>キョウカ</t>
    </rPh>
    <rPh sb="9" eb="10">
      <t>ツト</t>
    </rPh>
    <rPh sb="12" eb="14">
      <t>チンタイ</t>
    </rPh>
    <rPh sb="14" eb="15">
      <t>ギョウ</t>
    </rPh>
    <rPh sb="16" eb="17">
      <t>ト</t>
    </rPh>
    <rPh sb="18" eb="19">
      <t>ク</t>
    </rPh>
    <rPh sb="24" eb="26">
      <t>チクフル</t>
    </rPh>
    <rPh sb="29" eb="32">
      <t>カドウリツ</t>
    </rPh>
    <rPh sb="33" eb="34">
      <t>タカ</t>
    </rPh>
    <rPh sb="35" eb="37">
      <t>ブッケン</t>
    </rPh>
    <rPh sb="38" eb="39">
      <t>オナ</t>
    </rPh>
    <phoneticPr fontId="3"/>
  </si>
  <si>
    <t>○○不動産株式会社</t>
    <phoneticPr fontId="3"/>
  </si>
  <si>
    <t>不動産事業部</t>
    <rPh sb="0" eb="3">
      <t>フドウサン</t>
    </rPh>
    <rPh sb="3" eb="5">
      <t>ジギョウ</t>
    </rPh>
    <phoneticPr fontId="3"/>
  </si>
  <si>
    <t>TEL．○○〇ー△△△△ー○○○○</t>
  </si>
  <si>
    <t>株式会社○○不動産</t>
    <rPh sb="0" eb="4">
      <t>カブシキガイシャ</t>
    </rPh>
    <rPh sb="6" eb="9">
      <t>フドウサン</t>
    </rPh>
    <phoneticPr fontId="3"/>
  </si>
  <si>
    <t>〒</t>
    <phoneticPr fontId="3"/>
  </si>
  <si>
    <t>○○火災保険
株式会社□□支店△△支社</t>
    <rPh sb="2" eb="6">
      <t>カサイホケン</t>
    </rPh>
    <rPh sb="7" eb="11">
      <t>カブシキガイシャ</t>
    </rPh>
    <rPh sb="13" eb="15">
      <t>シテン</t>
    </rPh>
    <rPh sb="17" eb="19">
      <t>シシャ</t>
    </rPh>
    <phoneticPr fontId="3"/>
  </si>
  <si>
    <t>○○電機</t>
    <phoneticPr fontId="3"/>
  </si>
  <si>
    <t>○○営業所</t>
    <rPh sb="2" eb="5">
      <t>エイギョウショ</t>
    </rPh>
    <phoneticPr fontId="3"/>
  </si>
  <si>
    <t>所在地</t>
    <rPh sb="0" eb="3">
      <t>ショザイチ</t>
    </rPh>
    <phoneticPr fontId="3"/>
  </si>
  <si>
    <t>担当者・連絡先</t>
    <rPh sb="0" eb="3">
      <t>タントウシャ</t>
    </rPh>
    <rPh sb="4" eb="7">
      <t>レンラクサキ</t>
    </rPh>
    <phoneticPr fontId="3"/>
  </si>
  <si>
    <t>5　創業時点の従業員数</t>
    <rPh sb="2" eb="4">
      <t>ソウギョウ</t>
    </rPh>
    <rPh sb="4" eb="6">
      <t>ジテン</t>
    </rPh>
    <rPh sb="7" eb="10">
      <t>ジュウギョウイン</t>
    </rPh>
    <rPh sb="10" eb="11">
      <t>スウ</t>
    </rPh>
    <phoneticPr fontId="3"/>
  </si>
  <si>
    <t>金融資産状況（令和〇年△月時点）</t>
    <rPh sb="0" eb="6">
      <t>キンユウシサンジョウキョウ</t>
    </rPh>
    <rPh sb="7" eb="9">
      <t>レイワ</t>
    </rPh>
    <rPh sb="10" eb="11">
      <t>トシ</t>
    </rPh>
    <rPh sb="12" eb="13">
      <t>ガツ</t>
    </rPh>
    <rPh sb="13" eb="15">
      <t>ジテン</t>
    </rPh>
    <phoneticPr fontId="3"/>
  </si>
  <si>
    <t>融資希望額</t>
    <rPh sb="0" eb="2">
      <t>ユウシ</t>
    </rPh>
    <rPh sb="2" eb="5">
      <t>キボウガク</t>
    </rPh>
    <phoneticPr fontId="3"/>
  </si>
  <si>
    <t>自己資金から頭金と購入時諸費用を差し引いた自己資金残高</t>
    <rPh sb="0" eb="4">
      <t>ジコシキン</t>
    </rPh>
    <rPh sb="6" eb="8">
      <t>アタマキン</t>
    </rPh>
    <rPh sb="9" eb="12">
      <t>コウニュウジ</t>
    </rPh>
    <rPh sb="12" eb="15">
      <t>ショヒヨウ</t>
    </rPh>
    <rPh sb="16" eb="17">
      <t>サ</t>
    </rPh>
    <rPh sb="18" eb="19">
      <t>ヒ</t>
    </rPh>
    <rPh sb="21" eb="25">
      <t>ジコシキン</t>
    </rPh>
    <rPh sb="25" eb="27">
      <t>ザンダカ</t>
    </rPh>
    <phoneticPr fontId="3"/>
  </si>
  <si>
    <t>購入時諸費用（自己資金から投入）</t>
    <rPh sb="0" eb="2">
      <t>コウニュウ</t>
    </rPh>
    <rPh sb="2" eb="3">
      <t>ジ</t>
    </rPh>
    <rPh sb="3" eb="6">
      <t>ショヒヨウ</t>
    </rPh>
    <rPh sb="7" eb="11">
      <t>ジコシキン</t>
    </rPh>
    <rPh sb="13" eb="15">
      <t>トウニュウ</t>
    </rPh>
    <phoneticPr fontId="3"/>
  </si>
  <si>
    <t>事務手数料・保証料</t>
    <rPh sb="0" eb="2">
      <t>ジム</t>
    </rPh>
    <rPh sb="2" eb="5">
      <t>テスウリョウ</t>
    </rPh>
    <rPh sb="6" eb="8">
      <t>ホショウ</t>
    </rPh>
    <rPh sb="8" eb="9">
      <t>リョウ</t>
    </rPh>
    <phoneticPr fontId="3"/>
  </si>
  <si>
    <t>リフォーム費用</t>
    <rPh sb="5" eb="7">
      <t>ヒヨウ</t>
    </rPh>
    <phoneticPr fontId="3"/>
  </si>
  <si>
    <t>頭金</t>
    <rPh sb="0" eb="2">
      <t>アタマキン</t>
    </rPh>
    <phoneticPr fontId="3"/>
  </si>
  <si>
    <t>・1年後(月平均)満室経営を想定（稼働率100%）</t>
    <rPh sb="2" eb="4">
      <t>ネンゴ</t>
    </rPh>
    <rPh sb="5" eb="8">
      <t>ツキヘイキン</t>
    </rPh>
    <rPh sb="9" eb="13">
      <t>マンシツケイエイ</t>
    </rPh>
    <rPh sb="14" eb="16">
      <t>ソウテイ</t>
    </rPh>
    <rPh sb="17" eb="20">
      <t>カドウリツ</t>
    </rPh>
    <phoneticPr fontId="3"/>
  </si>
  <si>
    <t>経費（ランニングコスト）</t>
    <rPh sb="0" eb="2">
      <t>ケイヒ</t>
    </rPh>
    <phoneticPr fontId="3"/>
  </si>
  <si>
    <t>自己資金（2ページ目、金融資産状況参照）</t>
    <rPh sb="0" eb="4">
      <t>ジコシキン</t>
    </rPh>
    <rPh sb="9" eb="10">
      <t>メ</t>
    </rPh>
    <rPh sb="11" eb="15">
      <t>キンユウシサン</t>
    </rPh>
    <rPh sb="15" eb="17">
      <t>ジョウキョウ</t>
    </rPh>
    <rPh sb="17" eb="19">
      <t>サンショウ</t>
    </rPh>
    <phoneticPr fontId="3"/>
  </si>
  <si>
    <t>自己資金から購入時諸費用を除いた自己資金残高</t>
    <rPh sb="0" eb="4">
      <t>ジコシキン</t>
    </rPh>
    <rPh sb="6" eb="9">
      <t>コウニュウジ</t>
    </rPh>
    <rPh sb="9" eb="12">
      <t>ショヒヨウ</t>
    </rPh>
    <rPh sb="13" eb="14">
      <t>ノゾ</t>
    </rPh>
    <rPh sb="16" eb="20">
      <t>ジコシキン</t>
    </rPh>
    <rPh sb="20" eb="22">
      <t>ザンダカ</t>
    </rPh>
    <phoneticPr fontId="3"/>
  </si>
  <si>
    <t>購入時頭金</t>
    <rPh sb="0" eb="2">
      <t>コウニュウ</t>
    </rPh>
    <rPh sb="2" eb="3">
      <t>ジ</t>
    </rPh>
    <rPh sb="3" eb="5">
      <t>アタマキン</t>
    </rPh>
    <phoneticPr fontId="3"/>
  </si>
  <si>
    <t>購入時諸経費と頭金を除いた790,309円を突発的な修繕費及び運営の自己資金として温存。</t>
    <rPh sb="0" eb="3">
      <t>コウニュウジ</t>
    </rPh>
    <rPh sb="3" eb="6">
      <t>ショケイヒ</t>
    </rPh>
    <rPh sb="7" eb="9">
      <t>アタマキン</t>
    </rPh>
    <rPh sb="10" eb="11">
      <t>ノゾ</t>
    </rPh>
    <rPh sb="20" eb="21">
      <t>エン</t>
    </rPh>
    <rPh sb="22" eb="25">
      <t>トッパツテキ</t>
    </rPh>
    <rPh sb="26" eb="28">
      <t>シュウゼン</t>
    </rPh>
    <rPh sb="28" eb="29">
      <t>ヒ</t>
    </rPh>
    <rPh sb="29" eb="30">
      <t>オヨ</t>
    </rPh>
    <rPh sb="31" eb="33">
      <t>ウンエイ</t>
    </rPh>
    <rPh sb="34" eb="38">
      <t>ジコシキン</t>
    </rPh>
    <rPh sb="41" eb="43">
      <t>オンゾン</t>
    </rPh>
    <phoneticPr fontId="3"/>
  </si>
  <si>
    <t>26,000円～30,000円</t>
    <rPh sb="6" eb="7">
      <t>エン</t>
    </rPh>
    <rPh sb="14" eb="15">
      <t>エン</t>
    </rPh>
    <phoneticPr fontId="3"/>
  </si>
  <si>
    <t>○○町</t>
    <phoneticPr fontId="3"/>
  </si>
  <si>
    <t>1. ○○町内（車で0-5分）の主な工場・企業</t>
    <phoneticPr fontId="3"/>
  </si>
  <si>
    <t>株式会社△△フーズ ○○工場</t>
    <phoneticPr fontId="3"/>
  </si>
  <si>
    <t>株式会社□□スクラップ工場</t>
    <rPh sb="11" eb="13">
      <t>コウジョウ</t>
    </rPh>
    <phoneticPr fontId="3"/>
  </si>
  <si>
    <t>株式会社○○製作所</t>
    <phoneticPr fontId="3"/>
  </si>
  <si>
    <t>埼玉県○○町</t>
    <rPh sb="5" eb="6">
      <t>マチ</t>
    </rPh>
    <phoneticPr fontId="3"/>
  </si>
  <si>
    <t xml:space="preserve">○○工業株式会社 ○○製作所 </t>
    <phoneticPr fontId="3"/>
  </si>
  <si>
    <t>児玉工業団地内企業（工業団地全体で10社以上）</t>
    <phoneticPr fontId="3"/>
  </si>
  <si>
    <t>埼玉県○○町</t>
    <phoneticPr fontId="3"/>
  </si>
  <si>
    <t>○○株式会社　△△事業所</t>
    <rPh sb="2" eb="6">
      <t>カブシキガイシャ</t>
    </rPh>
    <rPh sb="9" eb="12">
      <t>ジギョウショ</t>
    </rPh>
    <phoneticPr fontId="3"/>
  </si>
  <si>
    <t>○○株式会社 △△工場</t>
    <phoneticPr fontId="3"/>
  </si>
  <si>
    <t>株式会社○○ △△事業所</t>
    <phoneticPr fontId="3"/>
  </si>
  <si>
    <t>稼働率100%の場合、10年後の売却時の損益分岐点（空室がなかったものとする）</t>
    <rPh sb="0" eb="3">
      <t>カドウリツ</t>
    </rPh>
    <rPh sb="8" eb="10">
      <t>バアイ</t>
    </rPh>
    <rPh sb="13" eb="15">
      <t>ネンゴ</t>
    </rPh>
    <rPh sb="16" eb="18">
      <t>バイキャク</t>
    </rPh>
    <rPh sb="18" eb="19">
      <t>ジ</t>
    </rPh>
    <rPh sb="20" eb="25">
      <t>ソンエキブンキテン</t>
    </rPh>
    <rPh sb="26" eb="28">
      <t>クウシツ</t>
    </rPh>
    <phoneticPr fontId="3"/>
  </si>
  <si>
    <t>稼働率75%の場合、10年後の売却時の損益分岐点</t>
    <rPh sb="0" eb="3">
      <t>カドウリツ</t>
    </rPh>
    <rPh sb="7" eb="9">
      <t>バアイ</t>
    </rPh>
    <rPh sb="12" eb="14">
      <t>ネンゴ</t>
    </rPh>
    <rPh sb="15" eb="17">
      <t>バイキャク</t>
    </rPh>
    <rPh sb="17" eb="18">
      <t>ジ</t>
    </rPh>
    <rPh sb="19" eb="24">
      <t>ソンエキブンキテン</t>
    </rPh>
    <phoneticPr fontId="3"/>
  </si>
  <si>
    <t>収益不動産シュミレーション</t>
    <rPh sb="0" eb="5">
      <t>シュウエキフドウサン</t>
    </rPh>
    <phoneticPr fontId="3"/>
  </si>
  <si>
    <t>資料の計算項目</t>
    <rPh sb="0" eb="2">
      <t>シリョウ</t>
    </rPh>
    <rPh sb="3" eb="5">
      <t>ケイサン</t>
    </rPh>
    <rPh sb="5" eb="7">
      <t>コウモク</t>
    </rPh>
    <phoneticPr fontId="3"/>
  </si>
  <si>
    <t>売上</t>
    <rPh sb="0" eb="2">
      <t>ウリアゲ</t>
    </rPh>
    <phoneticPr fontId="3"/>
  </si>
  <si>
    <t>管理手数料</t>
    <rPh sb="0" eb="2">
      <t>カンリ</t>
    </rPh>
    <rPh sb="2" eb="5">
      <t>テスウリョウ</t>
    </rPh>
    <phoneticPr fontId="3"/>
  </si>
  <si>
    <t>税金</t>
    <rPh sb="0" eb="2">
      <t>ゼイキン</t>
    </rPh>
    <phoneticPr fontId="3"/>
  </si>
  <si>
    <t>管理費</t>
    <rPh sb="0" eb="3">
      <t>カンリヒ</t>
    </rPh>
    <phoneticPr fontId="3"/>
  </si>
  <si>
    <t>修繕積立金10%</t>
    <rPh sb="0" eb="2">
      <t>シュウゼン</t>
    </rPh>
    <rPh sb="2" eb="5">
      <t>ツミタテキン</t>
    </rPh>
    <phoneticPr fontId="3"/>
  </si>
  <si>
    <t>○○建業株式会社</t>
    <phoneticPr fontId="3"/>
  </si>
  <si>
    <t>8　事業の見通し　計算入力シート　シート４の売上高を入力すると自動で反映されます。</t>
    <rPh sb="2" eb="4">
      <t>ジギョウ</t>
    </rPh>
    <rPh sb="5" eb="7">
      <t>ミトオ</t>
    </rPh>
    <rPh sb="9" eb="11">
      <t>ケイサン</t>
    </rPh>
    <rPh sb="11" eb="13">
      <t>ニュウリョク</t>
    </rPh>
    <rPh sb="22" eb="25">
      <t>ウリアゲダカ</t>
    </rPh>
    <rPh sb="26" eb="28">
      <t>ニュウリョク</t>
    </rPh>
    <rPh sb="31" eb="33">
      <t>ジドウ</t>
    </rPh>
    <rPh sb="34" eb="36">
      <t>ハンエイ</t>
    </rPh>
    <phoneticPr fontId="3"/>
  </si>
  <si>
    <t xml:space="preserve">〒 </t>
    <phoneticPr fontId="3"/>
  </si>
  <si>
    <t>TEL．</t>
    <phoneticPr fontId="3"/>
  </si>
  <si>
    <t>不動産管理部門</t>
    <rPh sb="3" eb="7">
      <t>カンリブモン</t>
    </rPh>
    <phoneticPr fontId="3"/>
  </si>
  <si>
    <t>万円</t>
    <rPh sb="0" eb="2">
      <t>マンエン</t>
    </rPh>
    <phoneticPr fontId="3"/>
  </si>
  <si>
    <t>株式会社</t>
    <phoneticPr fontId="3"/>
  </si>
  <si>
    <t>万</t>
    <rPh sb="0" eb="1">
      <t>マン</t>
    </rPh>
    <phoneticPr fontId="3"/>
  </si>
  <si>
    <t>万円</t>
    <rPh sb="1" eb="2">
      <t>エン</t>
    </rPh>
    <phoneticPr fontId="3"/>
  </si>
  <si>
    <t>万円</t>
    <rPh sb="0" eb="1">
      <t>マン</t>
    </rPh>
    <rPh sb="1" eb="2">
      <t>エン</t>
    </rPh>
    <phoneticPr fontId="3"/>
  </si>
  <si>
    <t>万円</t>
    <phoneticPr fontId="3"/>
  </si>
  <si>
    <t>○○借入</t>
    <rPh sb="2" eb="4">
      <t>カリイレ</t>
    </rPh>
    <phoneticPr fontId="3"/>
  </si>
  <si>
    <t>建物の登録免許税（○○円 × 2% ＝ △△円）</t>
    <rPh sb="0" eb="2">
      <t>タテモノ</t>
    </rPh>
    <rPh sb="3" eb="5">
      <t>トウロク</t>
    </rPh>
    <rPh sb="5" eb="8">
      <t>メンキョゼイ</t>
    </rPh>
    <phoneticPr fontId="3"/>
  </si>
  <si>
    <t>土地の登録免許税（○○円 × 1.5％ ＝ △△ 円）</t>
    <rPh sb="0" eb="2">
      <t>トチ</t>
    </rPh>
    <rPh sb="3" eb="8">
      <t>トウロクメンキョゼイ</t>
    </rPh>
    <phoneticPr fontId="3"/>
  </si>
  <si>
    <t>土地の取得税額（○○円 × 1/2 × 3％ ＝ △△ 円）
 ＝ 19,740円 － 控除額 0円 ＝19,740 円</t>
    <phoneticPr fontId="3"/>
  </si>
  <si>
    <t>建物の取得税額（○○円  × 4％ ＝ △△ 円）</t>
    <phoneticPr fontId="3"/>
  </si>
  <si>
    <t>不動産仲介手数料（物件価格800万円以下の場合⇒上限33万円)</t>
    <rPh sb="0" eb="3">
      <t>フドウサン</t>
    </rPh>
    <rPh sb="3" eb="8">
      <t>チュウカイテスウリョウ</t>
    </rPh>
    <rPh sb="9" eb="11">
      <t>ブッケン</t>
    </rPh>
    <rPh sb="11" eb="13">
      <t>カカク</t>
    </rPh>
    <rPh sb="16" eb="17">
      <t>マン</t>
    </rPh>
    <rPh sb="17" eb="18">
      <t>エン</t>
    </rPh>
    <rPh sb="18" eb="20">
      <t>イカ</t>
    </rPh>
    <rPh sb="21" eb="23">
      <t>バアイ</t>
    </rPh>
    <rPh sb="24" eb="26">
      <t>ジョウゲン</t>
    </rPh>
    <rPh sb="28" eb="30">
      <t>マンエン</t>
    </rPh>
    <phoneticPr fontId="2"/>
  </si>
  <si>
    <t>登録免許税ローンの設定登記（○○円×0.4%）</t>
    <rPh sb="0" eb="5">
      <t>トウロクメンキョゼイ</t>
    </rPh>
    <rPh sb="9" eb="11">
      <t>セッテイ</t>
    </rPh>
    <rPh sb="11" eb="13">
      <t>トウキ</t>
    </rPh>
    <rPh sb="16" eb="17">
      <t>エン</t>
    </rPh>
    <phoneticPr fontId="3"/>
  </si>
  <si>
    <t>評価額○○円</t>
    <rPh sb="0" eb="3">
      <t>ヒョウカガク</t>
    </rPh>
    <rPh sb="5" eb="6">
      <t>エン</t>
    </rPh>
    <phoneticPr fontId="3"/>
  </si>
  <si>
    <t>満室時想定賃料（月）</t>
    <rPh sb="0" eb="2">
      <t>マンシツ</t>
    </rPh>
    <rPh sb="2" eb="3">
      <t>ジ</t>
    </rPh>
    <rPh sb="3" eb="5">
      <t>ソウテイ</t>
    </rPh>
    <rPh sb="5" eb="7">
      <t>チンリョウ</t>
    </rPh>
    <rPh sb="8" eb="9">
      <t>ツキ</t>
    </rPh>
    <phoneticPr fontId="3"/>
  </si>
  <si>
    <t>※令和〇年〇月〇日　○○県推計人口参照</t>
    <rPh sb="1" eb="3">
      <t>レイワ</t>
    </rPh>
    <rPh sb="4" eb="5">
      <t>ネン</t>
    </rPh>
    <rPh sb="6" eb="7">
      <t>ガツ</t>
    </rPh>
    <rPh sb="8" eb="9">
      <t>ヒ</t>
    </rPh>
    <rPh sb="12" eb="13">
      <t>ケン</t>
    </rPh>
    <rPh sb="13" eb="17">
      <t>スイケイジンコウ</t>
    </rPh>
    <rPh sb="17" eb="19">
      <t>サンショウ</t>
    </rPh>
    <phoneticPr fontId="3"/>
  </si>
  <si>
    <t>書式の5%部分を変更すれば設定を変更できます。</t>
    <rPh sb="0" eb="2">
      <t>ショシキ</t>
    </rPh>
    <rPh sb="5" eb="7">
      <t>ブブン</t>
    </rPh>
    <rPh sb="8" eb="10">
      <t>ヘンコウ</t>
    </rPh>
    <rPh sb="13" eb="15">
      <t>セッテイ</t>
    </rPh>
    <rPh sb="16" eb="18">
      <t>ヘンコウ</t>
    </rPh>
    <phoneticPr fontId="3"/>
  </si>
  <si>
    <t>5%⇒3％に手数料を変更するなど</t>
    <rPh sb="6" eb="9">
      <t>テスウリョウ</t>
    </rPh>
    <rPh sb="10" eb="12">
      <t>ヘンコウ</t>
    </rPh>
    <phoneticPr fontId="3"/>
  </si>
  <si>
    <t>消しても参考にしてもOK</t>
    <rPh sb="0" eb="1">
      <t>ケ</t>
    </rPh>
    <rPh sb="4" eb="6">
      <t>サンコウ</t>
    </rPh>
    <phoneticPr fontId="3"/>
  </si>
  <si>
    <t>ページが足りない場合はシートを追加して</t>
    <rPh sb="4" eb="5">
      <t>タ</t>
    </rPh>
    <rPh sb="8" eb="10">
      <t>バアイ</t>
    </rPh>
    <rPh sb="15" eb="17">
      <t>ツイカ</t>
    </rPh>
    <phoneticPr fontId="3"/>
  </si>
  <si>
    <t>ください。</t>
    <phoneticPr fontId="3"/>
  </si>
  <si>
    <t>売上高を入力すると管理費と修繕積立金が自動計算されます。</t>
    <rPh sb="0" eb="3">
      <t>ウリアゲダカ</t>
    </rPh>
    <rPh sb="4" eb="6">
      <t>ニュウリョク</t>
    </rPh>
    <rPh sb="9" eb="12">
      <t>カンリヒ</t>
    </rPh>
    <rPh sb="13" eb="18">
      <t>シュウゼンツミタテキン</t>
    </rPh>
    <rPh sb="19" eb="23">
      <t>ジドウケイサン</t>
    </rPh>
    <phoneticPr fontId="3"/>
  </si>
  <si>
    <t>％の変更は計算用のシートから変更してください。</t>
    <rPh sb="2" eb="4">
      <t>ヘンコウ</t>
    </rPh>
    <rPh sb="5" eb="8">
      <t>ケイサンヨウ</t>
    </rPh>
    <rPh sb="14" eb="16">
      <t>ヘンコウ</t>
    </rPh>
    <phoneticPr fontId="3"/>
  </si>
  <si>
    <t>購入時諸費用の求め方はこちら</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</si>
</sst>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11"/>
      <color theme="1"/>
      <name val="Yu Gothic"/>
      <family val="3"/>
      <charset val="128"/>
      <scheme val="minor"/>
    </font>
    <font>
      <b/>
      <sz val="16"/>
      <color theme="1"/>
      <name val="ＭＳ ゴシック"/>
      <family val="2"/>
      <charset val="128"/>
    </font>
    <font>
      <sz val="6"/>
      <name val="Yu Gothic"/>
      <family val="3"/>
      <charset val="128"/>
      <scheme val="minor"/>
    </font>
    <font>
      <sz val="11"/>
      <color theme="1"/>
      <name val="Yu Gothic"/>
      <family val="3"/>
      <charset val="128"/>
      <scheme val="minor"/>
    </font>
    <font>
      <sz val="11"/>
      <color theme="1"/>
      <name val="Yu Gothic"/>
      <family val="2"/>
      <scheme val="minor"/>
    </font>
    <font>
      <b/>
      <sz val="11"/>
      <color theme="1"/>
      <name val="Yu Gothic"/>
      <family val="3"/>
      <charset val="128"/>
      <scheme val="minor"/>
    </font>
    <font>
      <b/>
      <sz val="11"/>
      <color theme="1"/>
      <name val="Yu Gothic Light"/>
      <family val="3"/>
      <charset val="128"/>
      <scheme val="major"/>
    </font>
    <font>
      <sz val="11"/>
      <color rgb="FFFF0000"/>
      <name val="Yu Gothic"/>
      <family val="2"/>
      <scheme val="minor"/>
    </font>
    <font>
      <sz val="11"/>
      <color rgb="FF000000"/>
      <name val="Calibri"/>
      <family val="2"/>
    </font>
    <font>
      <sz val="12"/>
      <color rgb="FF000000"/>
      <name val="ＭＳ Ｐゴシック"/>
      <family val="2"/>
    </font>
    <font>
      <b/>
      <sz val="11"/>
      <color theme="4"/>
      <name val="Yu Gothic"/>
      <family val="3"/>
      <charset val="128"/>
      <scheme val="minor"/>
    </font>
    <font>
      <b/>
      <sz val="14"/>
      <color theme="1"/>
      <name val="Yu Gothic"/>
      <family val="3"/>
      <charset val="128"/>
      <scheme val="minor"/>
    </font>
    <font>
      <u/>
      <sz val="11"/>
      <color theme="10"/>
      <name val="Yu Gothic"/>
      <family val="2"/>
      <scheme val="minor"/>
    </font>
    <font>
      <b/>
      <u/>
      <sz val="12"/>
      <color theme="10"/>
      <name val="Yu Gothic"/>
      <family val="3"/>
      <charset val="128"/>
      <scheme val="minor"/>
    </font>
  </fonts>
  <fills count="2">
    <fill>
      <patternFill patternType="none"/>
    </fill>
    <fill>
      <patternFill patternType="gray125"/>
    </fill>
  </fills>
  <borders count="3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 fillId="0" borderId="0"/>
    <xf numFmtId="38" fontId="5" fillId="0" borderId="0" applyFont="0" applyFill="0" applyBorder="0" applyAlignment="0" applyProtection="0">
      <alignment vertical="center"/>
    </xf>
    <xf numFmtId="0" fontId="9" fillId="0" borderId="0" applyBorder="0"/>
    <xf numFmtId="0" fontId="13" fillId="0" borderId="0" applyNumberFormat="0" applyFill="0" applyBorder="0" applyAlignment="0" applyProtection="0"/>
  </cellStyleXfs>
  <cellXfs count="147">
    <xf numFmtId="0" fontId="0" fillId="0" borderId="0" xfId="0"/>
    <xf numFmtId="0" fontId="1" fillId="0" borderId="0" xfId="1" applyAlignment="1">
      <alignment vertical="center"/>
    </xf>
    <xf numFmtId="0" fontId="2" fillId="0" borderId="0" xfId="1" applyFont="1" applyAlignment="1">
      <alignment vertical="top"/>
    </xf>
    <xf numFmtId="0" fontId="4" fillId="0" borderId="1" xfId="1" applyFont="1" applyBorder="1" applyAlignment="1">
      <alignment vertical="center"/>
    </xf>
    <xf numFmtId="0" fontId="0" fillId="0" borderId="1" xfId="0" applyBorder="1"/>
    <xf numFmtId="0" fontId="0" fillId="0" borderId="0" xfId="0" applyAlignment="1">
      <alignment horizontal="left"/>
    </xf>
    <xf numFmtId="0" fontId="0" fillId="0" borderId="0" xfId="0" applyAlignment="1">
      <alignment horizontal="center"/>
    </xf>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6" fillId="0" borderId="0" xfId="0" applyFont="1"/>
    <xf numFmtId="0" fontId="7" fillId="0" borderId="0" xfId="0" applyFont="1" applyAlignment="1">
      <alignment vertical="center"/>
    </xf>
    <xf numFmtId="0" fontId="0" fillId="0" borderId="10" xfId="0" applyBorder="1"/>
    <xf numFmtId="0" fontId="0" fillId="0" borderId="11" xfId="0" applyBorder="1"/>
    <xf numFmtId="0" fontId="0" fillId="0" borderId="2" xfId="0" applyBorder="1"/>
    <xf numFmtId="0" fontId="0" fillId="0" borderId="2" xfId="0" applyBorder="1" applyAlignment="1">
      <alignment horizontal="center"/>
    </xf>
    <xf numFmtId="0" fontId="0" fillId="0" borderId="2" xfId="0" applyBorder="1" applyAlignment="1">
      <alignment horizontal="left"/>
    </xf>
    <xf numFmtId="38" fontId="0" fillId="0" borderId="0" xfId="2" applyFont="1" applyAlignment="1"/>
    <xf numFmtId="0" fontId="0" fillId="0" borderId="0" xfId="0" applyAlignment="1">
      <alignment horizontal="right"/>
    </xf>
    <xf numFmtId="38" fontId="0" fillId="0" borderId="0" xfId="0" applyNumberFormat="1"/>
    <xf numFmtId="0" fontId="8" fillId="0" borderId="2" xfId="0" applyFont="1" applyBorder="1" applyAlignment="1">
      <alignment horizontal="center"/>
    </xf>
    <xf numFmtId="3" fontId="0" fillId="0" borderId="0" xfId="0" applyNumberFormat="1"/>
    <xf numFmtId="0" fontId="0" fillId="0" borderId="5" xfId="0" applyBorder="1" applyAlignment="1">
      <alignment horizontal="left"/>
    </xf>
    <xf numFmtId="38" fontId="0" fillId="0" borderId="0" xfId="2" applyFont="1" applyBorder="1" applyAlignment="1">
      <alignment horizontal="right"/>
    </xf>
    <xf numFmtId="0" fontId="0" fillId="0" borderId="7" xfId="0" applyBorder="1" applyAlignment="1">
      <alignment horizontal="left"/>
    </xf>
    <xf numFmtId="38" fontId="0" fillId="0" borderId="0" xfId="2" applyFont="1" applyBorder="1" applyAlignment="1"/>
    <xf numFmtId="0" fontId="6" fillId="0" borderId="8" xfId="0" applyFont="1" applyBorder="1"/>
    <xf numFmtId="3" fontId="6" fillId="0" borderId="1" xfId="0" applyNumberFormat="1" applyFont="1" applyBorder="1"/>
    <xf numFmtId="0" fontId="0" fillId="0" borderId="4" xfId="0" applyBorder="1" applyAlignment="1">
      <alignment horizontal="right"/>
    </xf>
    <xf numFmtId="38" fontId="0" fillId="0" borderId="4" xfId="2" applyFont="1" applyBorder="1" applyAlignment="1"/>
    <xf numFmtId="38" fontId="6" fillId="0" borderId="1" xfId="0" applyNumberFormat="1" applyFont="1" applyBorder="1"/>
    <xf numFmtId="0" fontId="0" fillId="0" borderId="1" xfId="0" applyBorder="1" applyAlignment="1">
      <alignment horizontal="right"/>
    </xf>
    <xf numFmtId="0" fontId="6" fillId="0" borderId="13" xfId="0" applyFont="1" applyBorder="1"/>
    <xf numFmtId="0" fontId="0" fillId="0" borderId="13" xfId="0" applyBorder="1"/>
    <xf numFmtId="3" fontId="0" fillId="0" borderId="13" xfId="0" applyNumberFormat="1" applyBorder="1"/>
    <xf numFmtId="0" fontId="6" fillId="0" borderId="4" xfId="0" applyFont="1" applyBorder="1"/>
    <xf numFmtId="0" fontId="6" fillId="0" borderId="6" xfId="0" applyFont="1" applyBorder="1"/>
    <xf numFmtId="3" fontId="0" fillId="0" borderId="0" xfId="0" applyNumberFormat="1" applyAlignment="1">
      <alignment horizontal="right"/>
    </xf>
    <xf numFmtId="38" fontId="0" fillId="0" borderId="0" xfId="0" applyNumberFormat="1" applyAlignment="1">
      <alignment horizontal="right"/>
    </xf>
    <xf numFmtId="0" fontId="6" fillId="0" borderId="1" xfId="0" applyFont="1" applyBorder="1"/>
    <xf numFmtId="0" fontId="6" fillId="0" borderId="14" xfId="0" applyFont="1" applyBorder="1"/>
    <xf numFmtId="0" fontId="0" fillId="0" borderId="15" xfId="0" applyBorder="1"/>
    <xf numFmtId="38" fontId="6" fillId="0" borderId="15" xfId="2" applyFont="1" applyBorder="1" applyAlignment="1">
      <alignment horizontal="right"/>
    </xf>
    <xf numFmtId="0" fontId="6" fillId="0" borderId="15" xfId="0" applyFont="1" applyBorder="1"/>
    <xf numFmtId="0" fontId="6" fillId="0" borderId="16" xfId="0" applyFont="1" applyBorder="1"/>
    <xf numFmtId="38" fontId="6" fillId="0" borderId="13" xfId="2" applyFont="1" applyBorder="1" applyAlignment="1">
      <alignment horizontal="right"/>
    </xf>
    <xf numFmtId="0" fontId="0" fillId="0" borderId="16" xfId="0" applyBorder="1"/>
    <xf numFmtId="3" fontId="0" fillId="0" borderId="13" xfId="0" applyNumberFormat="1" applyBorder="1" applyAlignment="1">
      <alignment horizontal="right"/>
    </xf>
    <xf numFmtId="0" fontId="6" fillId="0" borderId="17" xfId="0" applyFont="1" applyBorder="1"/>
    <xf numFmtId="0" fontId="0" fillId="0" borderId="18" xfId="0" applyBorder="1"/>
    <xf numFmtId="38" fontId="6" fillId="0" borderId="18" xfId="0" applyNumberFormat="1" applyFont="1" applyBorder="1" applyAlignment="1">
      <alignment horizontal="right"/>
    </xf>
    <xf numFmtId="0" fontId="6" fillId="0" borderId="18" xfId="0" applyFont="1" applyBorder="1"/>
    <xf numFmtId="3" fontId="6" fillId="0" borderId="13" xfId="0" applyNumberFormat="1" applyFont="1" applyBorder="1"/>
    <xf numFmtId="38" fontId="6" fillId="0" borderId="13" xfId="2" applyFont="1" applyBorder="1" applyAlignment="1"/>
    <xf numFmtId="3" fontId="6" fillId="0" borderId="15" xfId="0" applyNumberFormat="1" applyFont="1" applyBorder="1"/>
    <xf numFmtId="0" fontId="1" fillId="0" borderId="0" xfId="0" applyFont="1"/>
    <xf numFmtId="38" fontId="0" fillId="0" borderId="13" xfId="2" applyFont="1" applyBorder="1" applyAlignment="1"/>
    <xf numFmtId="0" fontId="6" fillId="0" borderId="0" xfId="0" applyFont="1" applyAlignment="1">
      <alignment vertical="center"/>
    </xf>
    <xf numFmtId="0" fontId="6" fillId="0" borderId="0" xfId="0" applyFont="1" applyAlignment="1">
      <alignment horizontal="left"/>
    </xf>
    <xf numFmtId="0" fontId="0" fillId="0" borderId="19" xfId="0" applyBorder="1" applyAlignment="1">
      <alignment horizontal="left"/>
    </xf>
    <xf numFmtId="0" fontId="0" fillId="0" borderId="16" xfId="0" applyBorder="1" applyAlignment="1">
      <alignment horizontal="left"/>
    </xf>
    <xf numFmtId="0" fontId="0" fillId="0" borderId="13" xfId="0" applyBorder="1" applyAlignment="1">
      <alignment horizontal="center" wrapText="1"/>
    </xf>
    <xf numFmtId="0" fontId="0" fillId="0" borderId="13" xfId="0" applyBorder="1" applyAlignment="1">
      <alignment horizontal="right"/>
    </xf>
    <xf numFmtId="0" fontId="6" fillId="0" borderId="9" xfId="0" applyFont="1" applyBorder="1" applyAlignment="1">
      <alignment horizontal="left"/>
    </xf>
    <xf numFmtId="0" fontId="6" fillId="0" borderId="13" xfId="0" applyFont="1" applyBorder="1" applyAlignment="1">
      <alignment horizontal="left"/>
    </xf>
    <xf numFmtId="0" fontId="10" fillId="0" borderId="2" xfId="3" applyFont="1" applyBorder="1"/>
    <xf numFmtId="3" fontId="10" fillId="0" borderId="2" xfId="3" applyNumberFormat="1" applyFont="1" applyBorder="1" applyAlignment="1">
      <alignment horizontal="right"/>
    </xf>
    <xf numFmtId="0" fontId="10" fillId="0" borderId="2" xfId="3" applyFont="1" applyBorder="1" applyAlignment="1">
      <alignment horizontal="right"/>
    </xf>
    <xf numFmtId="38" fontId="0" fillId="0" borderId="2" xfId="2" applyFont="1" applyBorder="1" applyAlignment="1"/>
    <xf numFmtId="0" fontId="1" fillId="0" borderId="10" xfId="0" applyFont="1" applyBorder="1" applyAlignment="1">
      <alignment horizontal="centerContinuous"/>
    </xf>
    <xf numFmtId="0" fontId="1" fillId="0" borderId="11" xfId="0" applyFont="1" applyBorder="1" applyAlignment="1">
      <alignment horizontal="centerContinuous"/>
    </xf>
    <xf numFmtId="0" fontId="0" fillId="0" borderId="2" xfId="0" applyBorder="1" applyAlignment="1">
      <alignment horizontal="centerContinuous"/>
    </xf>
    <xf numFmtId="0" fontId="0" fillId="0" borderId="10" xfId="0" applyBorder="1" applyAlignment="1">
      <alignment horizontal="centerContinuous"/>
    </xf>
    <xf numFmtId="0" fontId="0" fillId="0" borderId="11" xfId="0" applyBorder="1" applyAlignment="1">
      <alignment horizontal="centerContinuous"/>
    </xf>
    <xf numFmtId="0" fontId="0" fillId="0" borderId="3" xfId="0" applyBorder="1" applyAlignment="1">
      <alignment horizontal="centerContinuous"/>
    </xf>
    <xf numFmtId="0" fontId="0" fillId="0" borderId="5" xfId="0" applyBorder="1" applyAlignment="1">
      <alignment horizontal="centerContinuous"/>
    </xf>
    <xf numFmtId="38" fontId="0" fillId="0" borderId="4" xfId="2" applyFont="1" applyBorder="1" applyAlignment="1">
      <alignment horizontal="right"/>
    </xf>
    <xf numFmtId="0" fontId="11" fillId="0" borderId="2" xfId="0" applyFont="1" applyBorder="1" applyAlignment="1">
      <alignment horizontal="center"/>
    </xf>
    <xf numFmtId="3" fontId="6" fillId="0" borderId="0" xfId="0" applyNumberFormat="1" applyFont="1"/>
    <xf numFmtId="3" fontId="0" fillId="0" borderId="0" xfId="0" applyNumberFormat="1" applyAlignment="1">
      <alignment horizontal="center"/>
    </xf>
    <xf numFmtId="0" fontId="6" fillId="0" borderId="13" xfId="0" applyFont="1" applyBorder="1" applyAlignment="1">
      <alignment horizontal="center"/>
    </xf>
    <xf numFmtId="0" fontId="0" fillId="0" borderId="2" xfId="0" applyBorder="1" applyAlignment="1">
      <alignment wrapText="1"/>
    </xf>
    <xf numFmtId="0" fontId="0" fillId="0" borderId="20" xfId="0" applyBorder="1"/>
    <xf numFmtId="38" fontId="0" fillId="0" borderId="21" xfId="0" applyNumberFormat="1" applyBorder="1"/>
    <xf numFmtId="38" fontId="0" fillId="0" borderId="21" xfId="2" applyFont="1" applyBorder="1" applyAlignment="1"/>
    <xf numFmtId="0" fontId="6" fillId="0" borderId="1" xfId="1" applyFont="1" applyBorder="1" applyAlignment="1">
      <alignment vertical="center"/>
    </xf>
    <xf numFmtId="0" fontId="6" fillId="0" borderId="22" xfId="0" applyFont="1" applyBorder="1"/>
    <xf numFmtId="0" fontId="0" fillId="0" borderId="23" xfId="0" applyBorder="1"/>
    <xf numFmtId="0" fontId="0" fillId="0" borderId="24" xfId="0" applyBorder="1"/>
    <xf numFmtId="0" fontId="6" fillId="0" borderId="25" xfId="0" applyFont="1" applyBorder="1"/>
    <xf numFmtId="0" fontId="0" fillId="0" borderId="26" xfId="0" applyBorder="1"/>
    <xf numFmtId="0" fontId="0" fillId="0" borderId="25" xfId="0" applyBorder="1"/>
    <xf numFmtId="38" fontId="0" fillId="0" borderId="25" xfId="2" applyFont="1" applyBorder="1" applyAlignment="1"/>
    <xf numFmtId="0" fontId="0" fillId="0" borderId="27" xfId="0" applyBorder="1"/>
    <xf numFmtId="0" fontId="0" fillId="0" borderId="28" xfId="0" applyBorder="1"/>
    <xf numFmtId="0" fontId="0" fillId="0" borderId="29" xfId="0" applyBorder="1"/>
    <xf numFmtId="0" fontId="0" fillId="0" borderId="8" xfId="0" applyBorder="1" applyAlignment="1">
      <alignment horizontal="left" vertical="center"/>
    </xf>
    <xf numFmtId="0" fontId="0" fillId="0" borderId="1" xfId="0" applyBorder="1" applyAlignment="1">
      <alignment horizontal="left" vertical="center"/>
    </xf>
    <xf numFmtId="0" fontId="0" fillId="0" borderId="9" xfId="0" applyBorder="1" applyAlignment="1">
      <alignment horizontal="left" vertical="center"/>
    </xf>
    <xf numFmtId="0" fontId="1" fillId="0" borderId="0" xfId="1" applyAlignment="1">
      <alignment horizontal="center" vertical="center"/>
    </xf>
    <xf numFmtId="0" fontId="4" fillId="0" borderId="0" xfId="1" applyFont="1" applyAlignment="1">
      <alignment horizontal="center"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0" xfId="0" applyAlignment="1">
      <alignment horizontal="left" vertical="center"/>
    </xf>
    <xf numFmtId="0" fontId="0" fillId="0" borderId="7" xfId="0" applyBorder="1" applyAlignment="1">
      <alignment horizontal="left" vertical="center"/>
    </xf>
    <xf numFmtId="0" fontId="0" fillId="0" borderId="3" xfId="0" applyBorder="1" applyAlignment="1">
      <alignment horizontal="left" vertical="center"/>
    </xf>
    <xf numFmtId="0" fontId="0" fillId="0" borderId="6" xfId="0" applyBorder="1" applyAlignment="1">
      <alignment horizontal="left" vertical="center"/>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3" xfId="0"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0" fillId="0" borderId="10" xfId="0" applyBorder="1" applyAlignment="1">
      <alignment horizontal="right"/>
    </xf>
    <xf numFmtId="0" fontId="0" fillId="0" borderId="11" xfId="0" applyBorder="1" applyAlignment="1">
      <alignment horizontal="right"/>
    </xf>
    <xf numFmtId="0" fontId="0" fillId="0" borderId="3" xfId="0" applyBorder="1" applyAlignment="1">
      <alignment horizontal="center"/>
    </xf>
    <xf numFmtId="0" fontId="0" fillId="0" borderId="5" xfId="0" applyBorder="1" applyAlignment="1">
      <alignment horizontal="center"/>
    </xf>
    <xf numFmtId="0" fontId="0" fillId="0" borderId="0" xfId="0" applyAlignment="1">
      <alignment horizontal="center"/>
    </xf>
    <xf numFmtId="0" fontId="0" fillId="0" borderId="1" xfId="0" applyBorder="1" applyAlignment="1">
      <alignment horizontal="center"/>
    </xf>
    <xf numFmtId="0" fontId="0" fillId="0" borderId="2" xfId="0" applyBorder="1" applyAlignment="1">
      <alignment horizontal="right"/>
    </xf>
    <xf numFmtId="0" fontId="0" fillId="0" borderId="3" xfId="0" applyBorder="1" applyAlignment="1">
      <alignment horizontal="center" vertical="top" wrapText="1"/>
    </xf>
    <xf numFmtId="0" fontId="0" fillId="0" borderId="4" xfId="0" applyBorder="1" applyAlignment="1">
      <alignment horizontal="center" vertical="top"/>
    </xf>
    <xf numFmtId="0" fontId="0" fillId="0" borderId="2" xfId="0" applyBorder="1" applyAlignment="1">
      <alignment horizontal="left"/>
    </xf>
    <xf numFmtId="0" fontId="11" fillId="0" borderId="2" xfId="0" applyFont="1"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11" xfId="0" applyBorder="1" applyAlignment="1">
      <alignment horizontal="center"/>
    </xf>
    <xf numFmtId="38" fontId="6" fillId="0" borderId="0" xfId="2" applyFont="1" applyAlignment="1">
      <alignment horizontal="right"/>
    </xf>
    <xf numFmtId="0" fontId="0" fillId="0" borderId="0" xfId="0" applyBorder="1"/>
    <xf numFmtId="38" fontId="0" fillId="0" borderId="0" xfId="0" applyNumberFormat="1" applyBorder="1"/>
    <xf numFmtId="0" fontId="12" fillId="0" borderId="0" xfId="0" applyFont="1"/>
    <xf numFmtId="0" fontId="13" fillId="0" borderId="0" xfId="4"/>
    <xf numFmtId="0" fontId="14" fillId="0" borderId="0" xfId="4" applyFont="1"/>
  </cellXfs>
  <cellStyles count="5">
    <cellStyle name="ハイパーリンク" xfId="4" builtinId="8"/>
    <cellStyle name="桁区切り" xfId="2" builtinId="6"/>
    <cellStyle name="標準" xfId="0" builtinId="0"/>
    <cellStyle name="標準 2" xfId="1" xr:uid="{7C3CE345-4B9B-4B18-A18A-6445D04B6085}"/>
    <cellStyle name="標準 3" xfId="3" xr:uid="{C12CA847-A44D-4718-84E6-173848DD93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465667</xdr:colOff>
      <xdr:row>19</xdr:row>
      <xdr:rowOff>116416</xdr:rowOff>
    </xdr:from>
    <xdr:to>
      <xdr:col>11</xdr:col>
      <xdr:colOff>613833</xdr:colOff>
      <xdr:row>20</xdr:row>
      <xdr:rowOff>84667</xdr:rowOff>
    </xdr:to>
    <xdr:cxnSp macro="">
      <xdr:nvCxnSpPr>
        <xdr:cNvPr id="6" name="直線矢印コネクタ 5">
          <a:extLst>
            <a:ext uri="{FF2B5EF4-FFF2-40B4-BE49-F238E27FC236}">
              <a16:creationId xmlns:a16="http://schemas.microsoft.com/office/drawing/2014/main" id="{01792C19-65DD-111C-740E-364BE0B9BDA6}"/>
            </a:ext>
          </a:extLst>
        </xdr:cNvPr>
        <xdr:cNvCxnSpPr/>
      </xdr:nvCxnSpPr>
      <xdr:spPr>
        <a:xfrm flipH="1">
          <a:off x="1735667" y="4741333"/>
          <a:ext cx="6529916" cy="21166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209550</xdr:colOff>
      <xdr:row>9</xdr:row>
      <xdr:rowOff>97156</xdr:rowOff>
    </xdr:from>
    <xdr:to>
      <xdr:col>13</xdr:col>
      <xdr:colOff>9525</xdr:colOff>
      <xdr:row>11</xdr:row>
      <xdr:rowOff>123825</xdr:rowOff>
    </xdr:to>
    <xdr:sp macro="" textlink="">
      <xdr:nvSpPr>
        <xdr:cNvPr id="4" name="矢印: 左 3">
          <a:extLst>
            <a:ext uri="{FF2B5EF4-FFF2-40B4-BE49-F238E27FC236}">
              <a16:creationId xmlns:a16="http://schemas.microsoft.com/office/drawing/2014/main" id="{B66FFAA2-0EA1-5E1E-253B-991B2AA5685B}"/>
            </a:ext>
          </a:extLst>
        </xdr:cNvPr>
        <xdr:cNvSpPr/>
      </xdr:nvSpPr>
      <xdr:spPr>
        <a:xfrm>
          <a:off x="7172325" y="2240281"/>
          <a:ext cx="1914525" cy="502919"/>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63500</xdr:colOff>
      <xdr:row>16</xdr:row>
      <xdr:rowOff>63500</xdr:rowOff>
    </xdr:from>
    <xdr:to>
      <xdr:col>7</xdr:col>
      <xdr:colOff>28575</xdr:colOff>
      <xdr:row>17</xdr:row>
      <xdr:rowOff>209550</xdr:rowOff>
    </xdr:to>
    <xdr:cxnSp macro="">
      <xdr:nvCxnSpPr>
        <xdr:cNvPr id="3" name="直線コネクタ 2">
          <a:extLst>
            <a:ext uri="{FF2B5EF4-FFF2-40B4-BE49-F238E27FC236}">
              <a16:creationId xmlns:a16="http://schemas.microsoft.com/office/drawing/2014/main" id="{F968725F-A7AC-02FE-51CA-9C1BA5A0D07F}"/>
            </a:ext>
          </a:extLst>
        </xdr:cNvPr>
        <xdr:cNvCxnSpPr/>
      </xdr:nvCxnSpPr>
      <xdr:spPr>
        <a:xfrm>
          <a:off x="63500" y="3958167"/>
          <a:ext cx="5828242" cy="38946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21166</xdr:colOff>
      <xdr:row>6</xdr:row>
      <xdr:rowOff>148167</xdr:rowOff>
    </xdr:from>
    <xdr:to>
      <xdr:col>13</xdr:col>
      <xdr:colOff>624416</xdr:colOff>
      <xdr:row>6</xdr:row>
      <xdr:rowOff>148167</xdr:rowOff>
    </xdr:to>
    <xdr:cxnSp macro="">
      <xdr:nvCxnSpPr>
        <xdr:cNvPr id="7" name="直線矢印コネクタ 6">
          <a:extLst>
            <a:ext uri="{FF2B5EF4-FFF2-40B4-BE49-F238E27FC236}">
              <a16:creationId xmlns:a16="http://schemas.microsoft.com/office/drawing/2014/main" id="{3B99E34E-0623-909F-60DE-6D3FCEABBF58}"/>
            </a:ext>
          </a:extLst>
        </xdr:cNvPr>
        <xdr:cNvCxnSpPr/>
      </xdr:nvCxnSpPr>
      <xdr:spPr>
        <a:xfrm>
          <a:off x="2455333" y="1608667"/>
          <a:ext cx="78422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695324</xdr:colOff>
      <xdr:row>3</xdr:row>
      <xdr:rowOff>133350</xdr:rowOff>
    </xdr:from>
    <xdr:to>
      <xdr:col>14</xdr:col>
      <xdr:colOff>180749</xdr:colOff>
      <xdr:row>3</xdr:row>
      <xdr:rowOff>142875</xdr:rowOff>
    </xdr:to>
    <xdr:cxnSp macro="">
      <xdr:nvCxnSpPr>
        <xdr:cNvPr id="3" name="直線矢印コネクタ 2">
          <a:extLst>
            <a:ext uri="{FF2B5EF4-FFF2-40B4-BE49-F238E27FC236}">
              <a16:creationId xmlns:a16="http://schemas.microsoft.com/office/drawing/2014/main" id="{A0FAB0C8-317C-7F36-C946-AD07778CF7F6}"/>
            </a:ext>
          </a:extLst>
        </xdr:cNvPr>
        <xdr:cNvCxnSpPr/>
      </xdr:nvCxnSpPr>
      <xdr:spPr>
        <a:xfrm flipH="1">
          <a:off x="2809874" y="857250"/>
          <a:ext cx="6372000" cy="9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533398</xdr:colOff>
      <xdr:row>3</xdr:row>
      <xdr:rowOff>133350</xdr:rowOff>
    </xdr:from>
    <xdr:to>
      <xdr:col>14</xdr:col>
      <xdr:colOff>152400</xdr:colOff>
      <xdr:row>24</xdr:row>
      <xdr:rowOff>123825</xdr:rowOff>
    </xdr:to>
    <xdr:cxnSp macro="">
      <xdr:nvCxnSpPr>
        <xdr:cNvPr id="5" name="直線矢印コネクタ 4">
          <a:extLst>
            <a:ext uri="{FF2B5EF4-FFF2-40B4-BE49-F238E27FC236}">
              <a16:creationId xmlns:a16="http://schemas.microsoft.com/office/drawing/2014/main" id="{EB31D672-2B77-1A0A-870F-B3130C8A294F}"/>
            </a:ext>
          </a:extLst>
        </xdr:cNvPr>
        <xdr:cNvCxnSpPr/>
      </xdr:nvCxnSpPr>
      <xdr:spPr>
        <a:xfrm flipH="1">
          <a:off x="533398" y="857250"/>
          <a:ext cx="8620127" cy="50768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47626</xdr:colOff>
      <xdr:row>1</xdr:row>
      <xdr:rowOff>38100</xdr:rowOff>
    </xdr:from>
    <xdr:to>
      <xdr:col>3</xdr:col>
      <xdr:colOff>571500</xdr:colOff>
      <xdr:row>13</xdr:row>
      <xdr:rowOff>15788</xdr:rowOff>
    </xdr:to>
    <xdr:pic>
      <xdr:nvPicPr>
        <xdr:cNvPr id="3" name="図 2">
          <a:extLst>
            <a:ext uri="{FF2B5EF4-FFF2-40B4-BE49-F238E27FC236}">
              <a16:creationId xmlns:a16="http://schemas.microsoft.com/office/drawing/2014/main" id="{14ECDE66-A0C0-8472-C3D4-BF27DEF5B6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6" y="276225"/>
          <a:ext cx="2638424" cy="2835188"/>
        </a:xfrm>
        <a:prstGeom prst="rect">
          <a:avLst/>
        </a:prstGeom>
      </xdr:spPr>
    </xdr:pic>
    <xdr:clientData/>
  </xdr:twoCellAnchor>
  <xdr:twoCellAnchor editAs="oneCell">
    <xdr:from>
      <xdr:col>0</xdr:col>
      <xdr:colOff>66675</xdr:colOff>
      <xdr:row>26</xdr:row>
      <xdr:rowOff>0</xdr:rowOff>
    </xdr:from>
    <xdr:to>
      <xdr:col>4</xdr:col>
      <xdr:colOff>333375</xdr:colOff>
      <xdr:row>39</xdr:row>
      <xdr:rowOff>186373</xdr:rowOff>
    </xdr:to>
    <xdr:pic>
      <xdr:nvPicPr>
        <xdr:cNvPr id="5" name="図 4">
          <a:extLst>
            <a:ext uri="{FF2B5EF4-FFF2-40B4-BE49-F238E27FC236}">
              <a16:creationId xmlns:a16="http://schemas.microsoft.com/office/drawing/2014/main" id="{2B37B37B-6B06-71A6-6F14-91527DFD614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5" y="6191250"/>
          <a:ext cx="3086100" cy="3281998"/>
        </a:xfrm>
        <a:prstGeom prst="rect">
          <a:avLst/>
        </a:prstGeom>
      </xdr:spPr>
    </xdr:pic>
    <xdr:clientData/>
  </xdr:twoCellAnchor>
  <xdr:twoCellAnchor editAs="oneCell">
    <xdr:from>
      <xdr:col>5</xdr:col>
      <xdr:colOff>361950</xdr:colOff>
      <xdr:row>11</xdr:row>
      <xdr:rowOff>48797</xdr:rowOff>
    </xdr:from>
    <xdr:to>
      <xdr:col>9</xdr:col>
      <xdr:colOff>684355</xdr:colOff>
      <xdr:row>25</xdr:row>
      <xdr:rowOff>225961</xdr:rowOff>
    </xdr:to>
    <xdr:pic>
      <xdr:nvPicPr>
        <xdr:cNvPr id="7" name="図 6">
          <a:extLst>
            <a:ext uri="{FF2B5EF4-FFF2-40B4-BE49-F238E27FC236}">
              <a16:creationId xmlns:a16="http://schemas.microsoft.com/office/drawing/2014/main" id="{897E2E6B-4DE0-1350-0D00-5C15BA6119B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886200" y="2668172"/>
          <a:ext cx="3141805" cy="35109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28575</xdr:colOff>
      <xdr:row>2</xdr:row>
      <xdr:rowOff>142875</xdr:rowOff>
    </xdr:from>
    <xdr:to>
      <xdr:col>10</xdr:col>
      <xdr:colOff>177800</xdr:colOff>
      <xdr:row>2</xdr:row>
      <xdr:rowOff>203200</xdr:rowOff>
    </xdr:to>
    <xdr:cxnSp macro="">
      <xdr:nvCxnSpPr>
        <xdr:cNvPr id="3" name="直線矢印コネクタ 2">
          <a:extLst>
            <a:ext uri="{FF2B5EF4-FFF2-40B4-BE49-F238E27FC236}">
              <a16:creationId xmlns:a16="http://schemas.microsoft.com/office/drawing/2014/main" id="{33E44F04-BCBA-4F55-D297-F6BB877EFA85}"/>
            </a:ext>
          </a:extLst>
        </xdr:cNvPr>
        <xdr:cNvCxnSpPr/>
      </xdr:nvCxnSpPr>
      <xdr:spPr>
        <a:xfrm flipH="1" flipV="1">
          <a:off x="4594225" y="625475"/>
          <a:ext cx="2892425" cy="603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60613</xdr:colOff>
      <xdr:row>3</xdr:row>
      <xdr:rowOff>10391</xdr:rowOff>
    </xdr:from>
    <xdr:to>
      <xdr:col>10</xdr:col>
      <xdr:colOff>213013</xdr:colOff>
      <xdr:row>7</xdr:row>
      <xdr:rowOff>71871</xdr:rowOff>
    </xdr:to>
    <xdr:cxnSp macro="">
      <xdr:nvCxnSpPr>
        <xdr:cNvPr id="6" name="直線矢印コネクタ 5">
          <a:extLst>
            <a:ext uri="{FF2B5EF4-FFF2-40B4-BE49-F238E27FC236}">
              <a16:creationId xmlns:a16="http://schemas.microsoft.com/office/drawing/2014/main" id="{9C296C2F-AAAE-4C7F-A946-277C6915AA58}"/>
            </a:ext>
          </a:extLst>
        </xdr:cNvPr>
        <xdr:cNvCxnSpPr/>
      </xdr:nvCxnSpPr>
      <xdr:spPr>
        <a:xfrm flipH="1">
          <a:off x="4615295" y="737755"/>
          <a:ext cx="2888673" cy="104861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47625</xdr:colOff>
      <xdr:row>2</xdr:row>
      <xdr:rowOff>190500</xdr:rowOff>
    </xdr:from>
    <xdr:to>
      <xdr:col>10</xdr:col>
      <xdr:colOff>171450</xdr:colOff>
      <xdr:row>13</xdr:row>
      <xdr:rowOff>9525</xdr:rowOff>
    </xdr:to>
    <xdr:cxnSp macro="">
      <xdr:nvCxnSpPr>
        <xdr:cNvPr id="8" name="直線矢印コネクタ 7">
          <a:extLst>
            <a:ext uri="{FF2B5EF4-FFF2-40B4-BE49-F238E27FC236}">
              <a16:creationId xmlns:a16="http://schemas.microsoft.com/office/drawing/2014/main" id="{C6B3AC7D-1BE2-4F4D-B10F-319CEDA4338D}"/>
            </a:ext>
          </a:extLst>
        </xdr:cNvPr>
        <xdr:cNvCxnSpPr/>
      </xdr:nvCxnSpPr>
      <xdr:spPr>
        <a:xfrm flipH="1">
          <a:off x="4610100" y="666750"/>
          <a:ext cx="2867025" cy="2486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xdr:colOff>
      <xdr:row>2</xdr:row>
      <xdr:rowOff>200025</xdr:rowOff>
    </xdr:from>
    <xdr:to>
      <xdr:col>10</xdr:col>
      <xdr:colOff>152400</xdr:colOff>
      <xdr:row>16</xdr:row>
      <xdr:rowOff>19050</xdr:rowOff>
    </xdr:to>
    <xdr:cxnSp macro="">
      <xdr:nvCxnSpPr>
        <xdr:cNvPr id="10" name="直線矢印コネクタ 9">
          <a:extLst>
            <a:ext uri="{FF2B5EF4-FFF2-40B4-BE49-F238E27FC236}">
              <a16:creationId xmlns:a16="http://schemas.microsoft.com/office/drawing/2014/main" id="{C681D085-3534-4F8D-AA7F-B71ADE0E7B9D}"/>
            </a:ext>
          </a:extLst>
        </xdr:cNvPr>
        <xdr:cNvCxnSpPr/>
      </xdr:nvCxnSpPr>
      <xdr:spPr>
        <a:xfrm flipH="1">
          <a:off x="4572000" y="676275"/>
          <a:ext cx="2886075" cy="32194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maemukishachiku.org/%e4%b8%8d%e5%8b%95%e7%94%a3%e6%8a%95%e8%b3%87%e3%81%ae%e5%a7%8b%e3%82%81%e6%96%b9%e7%89%a9%e4%bb%b6%e3%81%ae%e5%8f%8e%e7%9b%8a%e3%82%b7%e3%83%a5%e3%83%9f%e3%83%ac%e3%83%bc%e3%82%b7%e3%83%a7%e3%83%b3/"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0"/>
  <sheetViews>
    <sheetView view="pageLayout" topLeftCell="A16" zoomScale="90" zoomScaleNormal="100" zoomScalePageLayoutView="90" workbookViewId="0">
      <selection activeCell="O24" sqref="O24"/>
    </sheetView>
  </sheetViews>
  <sheetFormatPr defaultRowHeight="18.75"/>
  <cols>
    <col min="1" max="1" width="7.125" customWidth="1"/>
    <col min="4" max="8" width="9" customWidth="1"/>
  </cols>
  <sheetData>
    <row r="1" spans="1:12">
      <c r="A1" s="2" t="s">
        <v>0</v>
      </c>
      <c r="B1" s="1"/>
      <c r="C1" s="1"/>
      <c r="D1" s="1"/>
      <c r="E1" s="1"/>
      <c r="F1" s="1"/>
      <c r="H1" s="1"/>
      <c r="I1" s="103" t="s">
        <v>139</v>
      </c>
      <c r="J1" s="104"/>
      <c r="K1" s="1"/>
      <c r="L1" s="1"/>
    </row>
    <row r="2" spans="1:12">
      <c r="A2" s="1"/>
      <c r="B2" s="1"/>
      <c r="C2" s="1"/>
      <c r="D2" s="1"/>
      <c r="E2" s="1"/>
      <c r="F2" s="1"/>
      <c r="J2" s="1"/>
      <c r="K2" s="1"/>
      <c r="L2" s="1"/>
    </row>
    <row r="3" spans="1:12">
      <c r="H3" s="3" t="s">
        <v>1</v>
      </c>
      <c r="I3" s="89"/>
      <c r="J3" s="4"/>
    </row>
    <row r="4" spans="1:12">
      <c r="A4" s="15" t="s">
        <v>2</v>
      </c>
    </row>
    <row r="5" spans="1:12">
      <c r="A5" s="109"/>
      <c r="B5" s="105"/>
      <c r="C5" s="105"/>
      <c r="D5" s="105"/>
      <c r="E5" s="105"/>
      <c r="F5" s="105"/>
      <c r="G5" s="105"/>
      <c r="H5" s="105"/>
      <c r="I5" s="105"/>
      <c r="J5" s="106"/>
    </row>
    <row r="6" spans="1:12">
      <c r="A6" s="110"/>
      <c r="B6" s="107"/>
      <c r="C6" s="107"/>
      <c r="D6" s="107"/>
      <c r="E6" s="107"/>
      <c r="F6" s="107"/>
      <c r="G6" s="107"/>
      <c r="H6" s="107"/>
      <c r="I6" s="107"/>
      <c r="J6" s="108"/>
    </row>
    <row r="7" spans="1:12">
      <c r="A7" s="110"/>
      <c r="B7" s="107"/>
      <c r="C7" s="107"/>
      <c r="D7" s="107"/>
      <c r="E7" s="107"/>
      <c r="F7" s="107"/>
      <c r="G7" s="107"/>
      <c r="H7" s="107"/>
      <c r="I7" s="107"/>
      <c r="J7" s="108"/>
    </row>
    <row r="8" spans="1:12">
      <c r="A8" s="110"/>
      <c r="B8" s="107"/>
      <c r="C8" s="107"/>
      <c r="D8" s="107"/>
      <c r="E8" s="107"/>
      <c r="F8" s="107"/>
      <c r="G8" s="107"/>
      <c r="H8" s="107"/>
      <c r="I8" s="107"/>
      <c r="J8" s="108"/>
    </row>
    <row r="9" spans="1:12">
      <c r="A9" s="110"/>
      <c r="B9" s="107"/>
      <c r="C9" s="107"/>
      <c r="D9" s="107"/>
      <c r="E9" s="107"/>
      <c r="F9" s="107"/>
      <c r="G9" s="107"/>
      <c r="H9" s="107"/>
      <c r="I9" s="107"/>
      <c r="J9" s="108"/>
    </row>
    <row r="10" spans="1:12">
      <c r="A10" s="110"/>
      <c r="B10" s="107"/>
      <c r="C10" s="107"/>
      <c r="D10" s="107"/>
      <c r="E10" s="107"/>
      <c r="F10" s="107"/>
      <c r="G10" s="107"/>
      <c r="H10" s="107"/>
      <c r="I10" s="107"/>
      <c r="J10" s="108"/>
    </row>
    <row r="11" spans="1:12">
      <c r="A11" s="100"/>
      <c r="B11" s="101"/>
      <c r="C11" s="101"/>
      <c r="D11" s="101"/>
      <c r="E11" s="101"/>
      <c r="F11" s="101"/>
      <c r="G11" s="101"/>
      <c r="H11" s="101"/>
      <c r="I11" s="101"/>
      <c r="J11" s="102"/>
    </row>
    <row r="13" spans="1:12">
      <c r="A13" s="15" t="s">
        <v>3</v>
      </c>
    </row>
    <row r="14" spans="1:12">
      <c r="A14" s="109"/>
      <c r="B14" s="106"/>
      <c r="C14" s="105"/>
      <c r="D14" s="105"/>
      <c r="E14" s="105"/>
      <c r="F14" s="105"/>
      <c r="G14" s="105"/>
      <c r="H14" s="105"/>
      <c r="I14" s="105"/>
      <c r="J14" s="106"/>
    </row>
    <row r="15" spans="1:12">
      <c r="A15" s="110"/>
      <c r="B15" s="108"/>
      <c r="C15" s="107"/>
      <c r="D15" s="107"/>
      <c r="E15" s="107"/>
      <c r="F15" s="107"/>
      <c r="G15" s="107"/>
      <c r="H15" s="107"/>
      <c r="I15" s="107"/>
      <c r="J15" s="108"/>
    </row>
    <row r="16" spans="1:12">
      <c r="A16" s="110"/>
      <c r="B16" s="108"/>
      <c r="C16" s="107"/>
      <c r="D16" s="107"/>
      <c r="E16" s="107"/>
      <c r="F16" s="107"/>
      <c r="G16" s="107"/>
      <c r="H16" s="107"/>
      <c r="I16" s="107"/>
      <c r="J16" s="108"/>
    </row>
    <row r="17" spans="1:13">
      <c r="A17" s="110"/>
      <c r="B17" s="108"/>
      <c r="C17" s="107"/>
      <c r="D17" s="107"/>
      <c r="E17" s="107"/>
      <c r="F17" s="107"/>
      <c r="G17" s="107"/>
      <c r="H17" s="107"/>
      <c r="I17" s="107"/>
      <c r="J17" s="108"/>
    </row>
    <row r="18" spans="1:13">
      <c r="A18" s="110"/>
      <c r="B18" s="108"/>
      <c r="C18" s="107"/>
      <c r="D18" s="107"/>
      <c r="E18" s="107"/>
      <c r="F18" s="107"/>
      <c r="G18" s="107"/>
      <c r="H18" s="107"/>
      <c r="I18" s="107"/>
      <c r="J18" s="108"/>
    </row>
    <row r="19" spans="1:13">
      <c r="A19" s="100"/>
      <c r="B19" s="102"/>
      <c r="C19" s="101"/>
      <c r="D19" s="101"/>
      <c r="E19" s="101"/>
      <c r="F19" s="101"/>
      <c r="G19" s="101"/>
      <c r="H19" s="101"/>
      <c r="I19" s="101"/>
      <c r="J19" s="102"/>
    </row>
    <row r="20" spans="1:13">
      <c r="M20" t="s">
        <v>210</v>
      </c>
    </row>
    <row r="21" spans="1:13">
      <c r="A21" s="14" t="s">
        <v>4</v>
      </c>
    </row>
    <row r="22" spans="1:13">
      <c r="A22" s="117" t="s">
        <v>5</v>
      </c>
      <c r="B22" s="118"/>
      <c r="C22" s="7" t="s">
        <v>6</v>
      </c>
      <c r="D22" s="8"/>
      <c r="E22" s="8"/>
      <c r="F22" s="8"/>
      <c r="G22" s="8"/>
      <c r="H22" s="8"/>
      <c r="I22" s="8"/>
      <c r="J22" s="9"/>
    </row>
    <row r="23" spans="1:13">
      <c r="A23" s="119"/>
      <c r="B23" s="120"/>
      <c r="C23" s="12" t="s">
        <v>7</v>
      </c>
      <c r="D23" s="4"/>
      <c r="E23" s="4"/>
      <c r="F23" s="4"/>
      <c r="G23" s="4"/>
      <c r="H23" s="4"/>
      <c r="I23" s="4"/>
      <c r="J23" s="13"/>
    </row>
    <row r="24" spans="1:13">
      <c r="A24" s="121" t="s">
        <v>8</v>
      </c>
      <c r="B24" s="122"/>
      <c r="C24" s="7" t="s">
        <v>9</v>
      </c>
      <c r="D24" s="8" t="s">
        <v>10</v>
      </c>
      <c r="E24" s="8"/>
      <c r="F24" s="8"/>
      <c r="G24" s="8"/>
      <c r="H24" s="8"/>
      <c r="I24" s="8"/>
      <c r="J24" s="9"/>
    </row>
    <row r="25" spans="1:13">
      <c r="A25" s="123"/>
      <c r="B25" s="124"/>
      <c r="C25" s="10" t="s">
        <v>11</v>
      </c>
      <c r="D25" t="s">
        <v>23</v>
      </c>
      <c r="J25" s="11"/>
    </row>
    <row r="26" spans="1:13">
      <c r="A26" s="125"/>
      <c r="B26" s="126"/>
      <c r="C26" s="12" t="s">
        <v>12</v>
      </c>
      <c r="D26" s="4" t="s">
        <v>13</v>
      </c>
      <c r="E26" s="4"/>
      <c r="F26" s="4"/>
      <c r="G26" s="4"/>
      <c r="H26" s="4"/>
      <c r="I26" s="4"/>
      <c r="J26" s="13"/>
    </row>
    <row r="27" spans="1:13" ht="18.75" customHeight="1">
      <c r="A27" s="111" t="s">
        <v>14</v>
      </c>
      <c r="B27" s="112"/>
      <c r="C27" s="7" t="s">
        <v>15</v>
      </c>
      <c r="D27" s="8"/>
      <c r="E27" s="8"/>
      <c r="F27" s="8"/>
      <c r="G27" s="8"/>
      <c r="H27" s="8"/>
      <c r="I27" s="8"/>
      <c r="J27" s="9"/>
    </row>
    <row r="28" spans="1:13">
      <c r="A28" s="113"/>
      <c r="B28" s="114"/>
      <c r="C28" s="10" t="s">
        <v>16</v>
      </c>
      <c r="J28" s="11"/>
    </row>
    <row r="29" spans="1:13">
      <c r="A29" s="115"/>
      <c r="B29" s="116"/>
      <c r="C29" s="12" t="s">
        <v>17</v>
      </c>
      <c r="D29" s="4"/>
      <c r="E29" s="4"/>
      <c r="F29" s="4"/>
      <c r="G29" s="4"/>
      <c r="H29" s="4"/>
      <c r="I29" s="4"/>
      <c r="J29" s="13"/>
    </row>
    <row r="30" spans="1:13">
      <c r="A30" s="111" t="s">
        <v>18</v>
      </c>
      <c r="B30" s="112"/>
      <c r="C30" s="7" t="s">
        <v>19</v>
      </c>
      <c r="D30" s="8"/>
      <c r="E30" s="8"/>
      <c r="F30" s="8"/>
      <c r="G30" s="8"/>
      <c r="H30" s="8"/>
      <c r="I30" s="8"/>
      <c r="J30" s="9"/>
    </row>
    <row r="31" spans="1:13">
      <c r="A31" s="113"/>
      <c r="B31" s="114"/>
      <c r="C31" s="10" t="s">
        <v>20</v>
      </c>
      <c r="J31" s="11"/>
    </row>
    <row r="32" spans="1:13">
      <c r="A32" s="115"/>
      <c r="B32" s="116"/>
      <c r="C32" s="12" t="s">
        <v>21</v>
      </c>
      <c r="D32" s="4"/>
      <c r="E32" s="4"/>
      <c r="F32" s="4"/>
      <c r="G32" s="4"/>
      <c r="H32" s="4"/>
      <c r="I32" s="4"/>
      <c r="J32" s="13"/>
    </row>
    <row r="33" spans="1:10" ht="18.75" customHeight="1">
      <c r="A33" s="111" t="s">
        <v>22</v>
      </c>
      <c r="B33" s="112"/>
      <c r="C33" s="7" t="s">
        <v>25</v>
      </c>
      <c r="D33" s="8"/>
      <c r="E33" s="8"/>
      <c r="F33" s="8"/>
      <c r="G33" s="8"/>
      <c r="H33" s="8"/>
      <c r="I33" s="8"/>
      <c r="J33" s="9"/>
    </row>
    <row r="34" spans="1:10">
      <c r="A34" s="113"/>
      <c r="B34" s="114"/>
      <c r="C34" s="10" t="s">
        <v>26</v>
      </c>
      <c r="J34" s="11"/>
    </row>
    <row r="35" spans="1:10">
      <c r="A35" s="113"/>
      <c r="B35" s="114"/>
      <c r="C35" s="10" t="s">
        <v>27</v>
      </c>
      <c r="J35" s="11"/>
    </row>
    <row r="36" spans="1:10">
      <c r="A36" s="113"/>
      <c r="B36" s="114"/>
      <c r="C36" s="10" t="s">
        <v>29</v>
      </c>
      <c r="J36" s="11"/>
    </row>
    <row r="37" spans="1:10">
      <c r="A37" s="113"/>
      <c r="B37" s="114"/>
      <c r="C37" s="10" t="s">
        <v>28</v>
      </c>
      <c r="J37" s="11"/>
    </row>
    <row r="38" spans="1:10">
      <c r="A38" s="113"/>
      <c r="B38" s="114"/>
      <c r="C38" s="10" t="s">
        <v>24</v>
      </c>
      <c r="J38" s="11"/>
    </row>
    <row r="39" spans="1:10">
      <c r="A39" s="113"/>
      <c r="B39" s="114"/>
      <c r="C39" s="10" t="s">
        <v>140</v>
      </c>
      <c r="J39" s="11"/>
    </row>
    <row r="40" spans="1:10">
      <c r="A40" s="115"/>
      <c r="B40" s="116"/>
      <c r="C40" s="12" t="s">
        <v>30</v>
      </c>
      <c r="D40" s="4"/>
      <c r="E40" s="4"/>
      <c r="F40" s="4"/>
      <c r="G40" s="4"/>
      <c r="H40" s="4"/>
      <c r="I40" s="4"/>
      <c r="J40" s="13"/>
    </row>
  </sheetData>
  <mergeCells count="25">
    <mergeCell ref="A33:B40"/>
    <mergeCell ref="A22:B23"/>
    <mergeCell ref="A24:B26"/>
    <mergeCell ref="A27:B29"/>
    <mergeCell ref="A30:B32"/>
    <mergeCell ref="C18:J18"/>
    <mergeCell ref="C19:J19"/>
    <mergeCell ref="A14:B14"/>
    <mergeCell ref="A15:B15"/>
    <mergeCell ref="A16:B16"/>
    <mergeCell ref="A17:B17"/>
    <mergeCell ref="A18:B18"/>
    <mergeCell ref="A19:B19"/>
    <mergeCell ref="C17:J17"/>
    <mergeCell ref="A11:J11"/>
    <mergeCell ref="I1:J1"/>
    <mergeCell ref="C14:J14"/>
    <mergeCell ref="C15:J15"/>
    <mergeCell ref="C16:J16"/>
    <mergeCell ref="A5:J5"/>
    <mergeCell ref="A6:J6"/>
    <mergeCell ref="A7:J7"/>
    <mergeCell ref="A8:J8"/>
    <mergeCell ref="A9:J9"/>
    <mergeCell ref="A10:J10"/>
  </mergeCells>
  <phoneticPr fontId="3"/>
  <pageMargins left="0.25" right="0.25" top="0.75" bottom="0.75" header="0.3" footer="0.3"/>
  <pageSetup paperSize="9" orientation="portrait" horizontalDpi="0" verticalDpi="0" r:id="rId1"/>
  <headerFooter>
    <oddFooter>&amp;C１</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3DC02-AA03-47C3-AC78-ECB0EAA6A080}">
  <dimension ref="A1:O38"/>
  <sheetViews>
    <sheetView view="pageLayout" topLeftCell="A22" zoomScaleNormal="100" workbookViewId="0">
      <selection activeCell="N14" sqref="N14"/>
    </sheetView>
  </sheetViews>
  <sheetFormatPr defaultRowHeight="18.75"/>
  <cols>
    <col min="2" max="2" width="12" customWidth="1"/>
    <col min="3" max="3" width="6.5" customWidth="1"/>
    <col min="6" max="6" width="9.375" bestFit="1" customWidth="1"/>
    <col min="9" max="9" width="6.75" customWidth="1"/>
  </cols>
  <sheetData>
    <row r="1" spans="1:15">
      <c r="A1" s="14" t="s">
        <v>39</v>
      </c>
    </row>
    <row r="2" spans="1:15">
      <c r="A2" s="131" t="s">
        <v>32</v>
      </c>
      <c r="B2" s="131"/>
      <c r="C2" s="132" t="s">
        <v>149</v>
      </c>
      <c r="D2" s="132"/>
      <c r="E2" s="132"/>
      <c r="F2" s="132"/>
      <c r="G2" s="132" t="s">
        <v>150</v>
      </c>
      <c r="H2" s="132"/>
      <c r="I2" s="132"/>
      <c r="J2" s="132"/>
    </row>
    <row r="3" spans="1:15" ht="18.75" customHeight="1">
      <c r="A3" s="111" t="s">
        <v>31</v>
      </c>
      <c r="B3" s="112"/>
      <c r="C3" s="7" t="s">
        <v>189</v>
      </c>
      <c r="D3" s="8"/>
      <c r="E3" s="8"/>
      <c r="F3" s="9"/>
      <c r="G3" s="8" t="s">
        <v>142</v>
      </c>
      <c r="H3" s="8"/>
      <c r="I3" s="8"/>
      <c r="J3" s="9"/>
    </row>
    <row r="4" spans="1:15">
      <c r="A4" s="113"/>
      <c r="B4" s="114"/>
      <c r="F4" s="11"/>
      <c r="J4" s="11"/>
    </row>
    <row r="5" spans="1:15">
      <c r="A5" s="12" t="s">
        <v>141</v>
      </c>
      <c r="B5" s="13"/>
      <c r="C5" s="10"/>
      <c r="D5" s="4"/>
      <c r="E5" s="4"/>
      <c r="F5" s="13"/>
      <c r="G5" s="4" t="s">
        <v>190</v>
      </c>
      <c r="H5" s="4"/>
      <c r="I5" s="4"/>
      <c r="J5" s="13"/>
    </row>
    <row r="6" spans="1:15">
      <c r="A6" s="121" t="s">
        <v>33</v>
      </c>
      <c r="B6" s="122"/>
      <c r="C6" s="7" t="s">
        <v>145</v>
      </c>
      <c r="D6" s="8"/>
      <c r="E6" s="8"/>
      <c r="F6" s="9"/>
      <c r="G6" s="7" t="s">
        <v>191</v>
      </c>
      <c r="H6" s="8"/>
      <c r="I6" s="8"/>
      <c r="J6" s="9"/>
    </row>
    <row r="7" spans="1:15">
      <c r="A7" s="12" t="s">
        <v>144</v>
      </c>
      <c r="B7" s="13"/>
      <c r="C7" s="12"/>
      <c r="D7" s="4"/>
      <c r="E7" s="4"/>
      <c r="F7" s="13"/>
      <c r="G7" s="4" t="s">
        <v>190</v>
      </c>
      <c r="H7" s="4"/>
      <c r="I7" s="4"/>
      <c r="J7" s="13"/>
    </row>
    <row r="8" spans="1:15">
      <c r="A8" s="7" t="s">
        <v>34</v>
      </c>
      <c r="B8" s="9"/>
      <c r="C8" s="7" t="s">
        <v>145</v>
      </c>
      <c r="D8" s="8"/>
      <c r="E8" s="8"/>
      <c r="F8" s="9"/>
      <c r="H8" s="8"/>
      <c r="I8" s="8"/>
      <c r="J8" s="9"/>
    </row>
    <row r="9" spans="1:15" ht="18.75" customHeight="1">
      <c r="A9" s="123" t="s">
        <v>146</v>
      </c>
      <c r="B9" s="124"/>
      <c r="C9" s="10"/>
      <c r="F9" s="11"/>
      <c r="G9" s="10"/>
      <c r="J9" s="11"/>
    </row>
    <row r="10" spans="1:15">
      <c r="A10" s="123"/>
      <c r="B10" s="124"/>
      <c r="C10" s="10"/>
      <c r="F10" s="11"/>
      <c r="G10" s="10"/>
      <c r="J10" s="11"/>
    </row>
    <row r="11" spans="1:15" ht="24">
      <c r="A11" s="125"/>
      <c r="B11" s="126"/>
      <c r="C11" s="12"/>
      <c r="D11" s="4"/>
      <c r="E11" s="4"/>
      <c r="F11" s="13"/>
      <c r="G11" s="12"/>
      <c r="H11" s="4"/>
      <c r="I11" s="4"/>
      <c r="J11" s="13"/>
      <c r="O11" s="144" t="s">
        <v>211</v>
      </c>
    </row>
    <row r="12" spans="1:15" ht="24">
      <c r="A12" s="129" t="s">
        <v>35</v>
      </c>
      <c r="B12" s="130"/>
      <c r="C12" s="7" t="s">
        <v>145</v>
      </c>
      <c r="D12" s="8"/>
      <c r="E12" s="8"/>
      <c r="F12" s="9"/>
      <c r="G12" s="7" t="s">
        <v>143</v>
      </c>
      <c r="H12" s="8"/>
      <c r="I12" s="8"/>
      <c r="J12" s="9"/>
      <c r="O12" s="144" t="s">
        <v>212</v>
      </c>
    </row>
    <row r="13" spans="1:15">
      <c r="A13" s="10" t="s">
        <v>36</v>
      </c>
      <c r="B13" s="11"/>
      <c r="C13" s="10"/>
      <c r="F13" s="11"/>
      <c r="G13" s="10"/>
      <c r="J13" s="11"/>
    </row>
    <row r="14" spans="1:15">
      <c r="A14" s="12" t="s">
        <v>148</v>
      </c>
      <c r="B14" s="13"/>
      <c r="C14" s="12"/>
      <c r="D14" s="4"/>
      <c r="E14" s="4"/>
      <c r="F14" s="13"/>
      <c r="G14" s="12"/>
      <c r="H14" s="4"/>
      <c r="I14" s="4"/>
      <c r="J14" s="13"/>
    </row>
    <row r="15" spans="1:15">
      <c r="A15" s="129" t="s">
        <v>37</v>
      </c>
      <c r="B15" s="130"/>
      <c r="C15" s="7" t="s">
        <v>145</v>
      </c>
      <c r="D15" s="8"/>
      <c r="E15" s="8"/>
      <c r="F15" s="9"/>
      <c r="G15" s="7" t="s">
        <v>143</v>
      </c>
      <c r="H15" s="8"/>
      <c r="I15" s="8"/>
      <c r="J15" s="9"/>
    </row>
    <row r="16" spans="1:15">
      <c r="A16" s="12" t="s">
        <v>147</v>
      </c>
      <c r="B16" s="13"/>
      <c r="C16" s="12"/>
      <c r="D16" s="4"/>
      <c r="E16" s="4"/>
      <c r="F16" s="13"/>
      <c r="G16" s="12"/>
      <c r="H16" s="4"/>
      <c r="I16" s="4"/>
      <c r="J16" s="13"/>
    </row>
    <row r="17" spans="1:10">
      <c r="A17" s="117" t="s">
        <v>38</v>
      </c>
      <c r="B17" s="118"/>
      <c r="C17" s="7" t="s">
        <v>145</v>
      </c>
      <c r="D17" s="8"/>
      <c r="E17" s="8"/>
      <c r="F17" s="9"/>
      <c r="G17" s="7" t="s">
        <v>143</v>
      </c>
      <c r="H17" s="8"/>
      <c r="I17" s="8"/>
      <c r="J17" s="9"/>
    </row>
    <row r="18" spans="1:10">
      <c r="A18" s="12" t="s">
        <v>187</v>
      </c>
      <c r="B18" s="13"/>
      <c r="C18" s="12"/>
      <c r="D18" s="4"/>
      <c r="E18" s="4"/>
      <c r="F18" s="13"/>
      <c r="G18" s="12"/>
      <c r="H18" s="4"/>
      <c r="I18" s="4"/>
      <c r="J18" s="13"/>
    </row>
    <row r="24" spans="1:10">
      <c r="A24" s="14" t="s">
        <v>151</v>
      </c>
      <c r="C24" s="6" t="s">
        <v>40</v>
      </c>
    </row>
    <row r="26" spans="1:10">
      <c r="A26" s="14" t="s">
        <v>45</v>
      </c>
    </row>
    <row r="27" spans="1:10">
      <c r="A27" s="76" t="s">
        <v>41</v>
      </c>
      <c r="B27" s="77"/>
      <c r="C27" s="78" t="s">
        <v>42</v>
      </c>
      <c r="D27" s="79"/>
      <c r="E27" s="76" t="s">
        <v>43</v>
      </c>
      <c r="F27" s="77"/>
      <c r="G27" s="76" t="s">
        <v>44</v>
      </c>
      <c r="H27" s="77"/>
    </row>
    <row r="28" spans="1:10">
      <c r="A28" s="16" t="s">
        <v>193</v>
      </c>
      <c r="B28" s="17"/>
      <c r="C28" s="16"/>
      <c r="D28" s="17"/>
      <c r="E28" s="133" t="s">
        <v>192</v>
      </c>
      <c r="F28" s="133"/>
      <c r="G28" s="127" t="s">
        <v>192</v>
      </c>
      <c r="H28" s="128"/>
    </row>
    <row r="29" spans="1:10">
      <c r="A29" s="16" t="s">
        <v>193</v>
      </c>
      <c r="B29" s="17"/>
      <c r="C29" s="12"/>
      <c r="D29" s="13"/>
      <c r="E29" s="133" t="s">
        <v>192</v>
      </c>
      <c r="F29" s="133"/>
      <c r="G29" s="133" t="s">
        <v>192</v>
      </c>
      <c r="H29" s="133"/>
    </row>
    <row r="33" spans="1:7">
      <c r="A33" s="61" t="s">
        <v>152</v>
      </c>
    </row>
    <row r="34" spans="1:7">
      <c r="A34" s="73" t="s">
        <v>46</v>
      </c>
      <c r="B34" s="74"/>
      <c r="C34" s="127" t="s">
        <v>192</v>
      </c>
      <c r="D34" s="128"/>
    </row>
    <row r="35" spans="1:7">
      <c r="A35" s="73" t="s">
        <v>47</v>
      </c>
      <c r="B35" s="74"/>
      <c r="C35" s="127" t="s">
        <v>192</v>
      </c>
      <c r="D35" s="128"/>
    </row>
    <row r="36" spans="1:7">
      <c r="A36" s="75" t="s">
        <v>49</v>
      </c>
      <c r="B36" s="75"/>
      <c r="C36" s="127" t="s">
        <v>194</v>
      </c>
      <c r="D36" s="128"/>
    </row>
    <row r="37" spans="1:7">
      <c r="A37" s="75" t="s">
        <v>50</v>
      </c>
      <c r="B37" s="75"/>
      <c r="C37" s="133" t="s">
        <v>194</v>
      </c>
      <c r="D37" s="133"/>
    </row>
    <row r="38" spans="1:7">
      <c r="A38" s="73" t="s">
        <v>48</v>
      </c>
      <c r="B38" s="74"/>
      <c r="C38" s="127" t="s">
        <v>195</v>
      </c>
      <c r="D38" s="128"/>
      <c r="E38" s="62" t="s">
        <v>90</v>
      </c>
      <c r="G38" s="141" t="s">
        <v>192</v>
      </c>
    </row>
  </sheetData>
  <mergeCells count="18">
    <mergeCell ref="G2:J2"/>
    <mergeCell ref="C37:D37"/>
    <mergeCell ref="C34:D34"/>
    <mergeCell ref="C35:D35"/>
    <mergeCell ref="E28:F28"/>
    <mergeCell ref="E29:F29"/>
    <mergeCell ref="G28:H28"/>
    <mergeCell ref="G29:H29"/>
    <mergeCell ref="C38:D38"/>
    <mergeCell ref="C36:D36"/>
    <mergeCell ref="A15:B15"/>
    <mergeCell ref="A17:B17"/>
    <mergeCell ref="A2:B2"/>
    <mergeCell ref="A3:B4"/>
    <mergeCell ref="A6:B6"/>
    <mergeCell ref="A9:B11"/>
    <mergeCell ref="A12:B12"/>
    <mergeCell ref="C2:F2"/>
  </mergeCells>
  <phoneticPr fontId="3"/>
  <pageMargins left="0.23622047244094491" right="0.23622047244094491" top="0.74803149606299213" bottom="0.74803149606299213" header="0.31496062992125984" footer="0.31496062992125984"/>
  <pageSetup paperSize="9" orientation="portrait" horizontalDpi="0" verticalDpi="0" r:id="rId1"/>
  <headerFooter>
    <oddFooter>&amp;C２</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6B930-CE3A-498B-B71D-AF2094E030CF}">
  <dimension ref="A1:O39"/>
  <sheetViews>
    <sheetView view="pageLayout" topLeftCell="A13" zoomScale="90" zoomScaleNormal="100" zoomScalePageLayoutView="90" workbookViewId="0">
      <selection activeCell="O10" sqref="O10"/>
    </sheetView>
  </sheetViews>
  <sheetFormatPr defaultRowHeight="18.75"/>
  <cols>
    <col min="1" max="1" width="22.875" customWidth="1"/>
    <col min="2" max="2" width="8.125" customWidth="1"/>
    <col min="5" max="5" width="5.5" customWidth="1"/>
    <col min="6" max="6" width="9.375" customWidth="1"/>
    <col min="7" max="7" width="10.625" bestFit="1" customWidth="1"/>
    <col min="8" max="8" width="3.375" bestFit="1" customWidth="1"/>
  </cols>
  <sheetData>
    <row r="1" spans="1:15">
      <c r="A1" s="14" t="s">
        <v>51</v>
      </c>
    </row>
    <row r="2" spans="1:15">
      <c r="A2" s="136" t="s">
        <v>153</v>
      </c>
      <c r="B2" s="136"/>
      <c r="C2" s="137" t="s">
        <v>196</v>
      </c>
      <c r="D2" s="137"/>
      <c r="G2" s="83"/>
    </row>
    <row r="4" spans="1:15">
      <c r="A4" s="18" t="s">
        <v>52</v>
      </c>
      <c r="B4" s="19" t="s">
        <v>55</v>
      </c>
      <c r="C4" s="19" t="s">
        <v>158</v>
      </c>
      <c r="D4" s="18" t="s">
        <v>71</v>
      </c>
      <c r="E4" s="138" t="s">
        <v>54</v>
      </c>
      <c r="F4" s="139"/>
      <c r="G4" s="140"/>
    </row>
    <row r="5" spans="1:15">
      <c r="A5" s="20" t="s">
        <v>53</v>
      </c>
      <c r="B5" s="19" t="s">
        <v>192</v>
      </c>
      <c r="C5" s="24" t="s">
        <v>197</v>
      </c>
      <c r="D5" s="81" t="s">
        <v>192</v>
      </c>
      <c r="E5" s="138" t="s">
        <v>198</v>
      </c>
      <c r="F5" s="139"/>
      <c r="G5" s="140"/>
    </row>
    <row r="7" spans="1:15" ht="19.5">
      <c r="A7" s="14" t="s">
        <v>155</v>
      </c>
      <c r="G7" s="82"/>
      <c r="H7" s="14"/>
      <c r="O7" s="146" t="s">
        <v>215</v>
      </c>
    </row>
    <row r="8" spans="1:15">
      <c r="A8" s="7" t="s">
        <v>203</v>
      </c>
      <c r="B8" s="8"/>
      <c r="C8" s="8"/>
      <c r="D8" s="8"/>
      <c r="E8" s="8"/>
      <c r="F8" s="32"/>
      <c r="G8" s="80"/>
      <c r="H8" s="26" t="s">
        <v>72</v>
      </c>
    </row>
    <row r="9" spans="1:15">
      <c r="A9" s="10" t="s">
        <v>56</v>
      </c>
      <c r="F9" s="22"/>
      <c r="G9" s="29"/>
      <c r="H9" s="28" t="s">
        <v>72</v>
      </c>
    </row>
    <row r="10" spans="1:15">
      <c r="A10" s="10" t="s">
        <v>57</v>
      </c>
      <c r="F10" s="22"/>
      <c r="G10" s="29"/>
      <c r="H10" s="28" t="s">
        <v>72</v>
      </c>
    </row>
    <row r="11" spans="1:15">
      <c r="A11" s="10" t="s">
        <v>204</v>
      </c>
      <c r="F11" s="22"/>
      <c r="G11" s="29"/>
      <c r="H11" s="28" t="s">
        <v>72</v>
      </c>
    </row>
    <row r="12" spans="1:15">
      <c r="A12" s="10" t="s">
        <v>59</v>
      </c>
      <c r="G12" s="29"/>
      <c r="H12" s="28" t="s">
        <v>72</v>
      </c>
    </row>
    <row r="13" spans="1:15">
      <c r="A13" s="10" t="s">
        <v>67</v>
      </c>
      <c r="G13" s="29"/>
      <c r="H13" s="28" t="s">
        <v>72</v>
      </c>
    </row>
    <row r="14" spans="1:15">
      <c r="A14" s="10" t="s">
        <v>58</v>
      </c>
      <c r="G14" s="29"/>
      <c r="H14" s="28" t="s">
        <v>72</v>
      </c>
    </row>
    <row r="15" spans="1:15">
      <c r="A15" s="10" t="s">
        <v>156</v>
      </c>
      <c r="H15" s="28" t="s">
        <v>72</v>
      </c>
    </row>
    <row r="16" spans="1:15">
      <c r="A16" s="10" t="s">
        <v>157</v>
      </c>
      <c r="H16" s="28" t="s">
        <v>72</v>
      </c>
    </row>
    <row r="17" spans="1:8">
      <c r="A17" s="10"/>
      <c r="H17" s="28" t="s">
        <v>72</v>
      </c>
    </row>
    <row r="18" spans="1:8" ht="18.75" customHeight="1" thickBot="1">
      <c r="A18" s="50"/>
      <c r="B18" s="37"/>
      <c r="C18" s="37"/>
      <c r="D18" s="37"/>
      <c r="E18" s="37"/>
      <c r="F18" s="37"/>
      <c r="G18" s="37"/>
      <c r="H18" s="63" t="s">
        <v>72</v>
      </c>
    </row>
    <row r="19" spans="1:8" ht="19.5" thickTop="1">
      <c r="A19" s="30" t="s">
        <v>91</v>
      </c>
      <c r="B19" s="4"/>
      <c r="C19" s="4"/>
      <c r="D19" s="4"/>
      <c r="E19" s="4"/>
      <c r="F19" s="4"/>
      <c r="G19" s="31">
        <f>SUM(G8:G18)</f>
        <v>0</v>
      </c>
      <c r="H19" s="67" t="s">
        <v>72</v>
      </c>
    </row>
    <row r="21" spans="1:8" ht="18.75" customHeight="1">
      <c r="A21" s="7" t="s">
        <v>200</v>
      </c>
      <c r="B21" s="8"/>
      <c r="C21" s="8"/>
      <c r="D21" s="8"/>
      <c r="E21" s="8"/>
      <c r="F21" s="32"/>
      <c r="G21" s="33"/>
      <c r="H21" s="26" t="s">
        <v>72</v>
      </c>
    </row>
    <row r="22" spans="1:8" ht="19.5" thickBot="1">
      <c r="A22" s="50" t="s">
        <v>199</v>
      </c>
      <c r="B22" s="37"/>
      <c r="C22" s="37"/>
      <c r="D22" s="37"/>
      <c r="E22" s="37"/>
      <c r="F22" s="66"/>
      <c r="G22" s="60"/>
      <c r="H22" s="63" t="s">
        <v>72</v>
      </c>
    </row>
    <row r="23" spans="1:8" ht="19.5" thickTop="1">
      <c r="A23" s="30" t="s">
        <v>92</v>
      </c>
      <c r="B23" s="4"/>
      <c r="C23" s="4"/>
      <c r="D23" s="4"/>
      <c r="E23" s="4"/>
      <c r="F23" s="4"/>
      <c r="G23" s="34">
        <f>SUM(G21:G22)</f>
        <v>0</v>
      </c>
      <c r="H23" s="67" t="s">
        <v>72</v>
      </c>
    </row>
    <row r="25" spans="1:8">
      <c r="A25" s="134" t="s">
        <v>201</v>
      </c>
      <c r="B25" s="135"/>
      <c r="C25" s="135"/>
      <c r="D25" s="135"/>
      <c r="E25" s="8"/>
      <c r="F25" s="8"/>
      <c r="G25" s="33"/>
      <c r="H25" s="26" t="s">
        <v>72</v>
      </c>
    </row>
    <row r="26" spans="1:8" ht="19.5" thickBot="1">
      <c r="A26" s="64" t="s">
        <v>202</v>
      </c>
      <c r="B26" s="65"/>
      <c r="C26" s="65"/>
      <c r="D26" s="65"/>
      <c r="E26" s="37"/>
      <c r="F26" s="37"/>
      <c r="G26" s="60"/>
      <c r="H26" s="63" t="s">
        <v>72</v>
      </c>
    </row>
    <row r="27" spans="1:8" ht="19.5" thickTop="1">
      <c r="A27" s="30" t="s">
        <v>93</v>
      </c>
      <c r="B27" s="4"/>
      <c r="C27" s="4"/>
      <c r="D27" s="4"/>
      <c r="E27" s="4"/>
      <c r="F27" s="35"/>
      <c r="G27" s="34">
        <f>G25+G26</f>
        <v>0</v>
      </c>
      <c r="H27" s="67" t="s">
        <v>72</v>
      </c>
    </row>
    <row r="29" spans="1:8" ht="19.5" thickBot="1">
      <c r="A29" s="36" t="s">
        <v>94</v>
      </c>
      <c r="B29" s="37"/>
      <c r="C29" s="37"/>
      <c r="D29" s="37"/>
      <c r="E29" s="37"/>
      <c r="F29" s="37"/>
      <c r="G29" s="56">
        <f>G19+G23+G27</f>
        <v>0</v>
      </c>
      <c r="H29" s="68" t="s">
        <v>72</v>
      </c>
    </row>
    <row r="30" spans="1:8" ht="19.5" thickTop="1"/>
    <row r="31" spans="1:8" ht="19.5" thickBot="1">
      <c r="A31" s="36" t="s">
        <v>161</v>
      </c>
      <c r="B31" s="37"/>
      <c r="C31" s="37"/>
      <c r="D31" s="37"/>
      <c r="E31" s="37"/>
      <c r="F31" s="37"/>
      <c r="G31" s="56"/>
      <c r="H31" s="36" t="s">
        <v>72</v>
      </c>
    </row>
    <row r="32" spans="1:8" ht="20.25" customHeight="1" thickTop="1" thickBot="1">
      <c r="A32" s="36" t="s">
        <v>162</v>
      </c>
      <c r="B32" s="37"/>
      <c r="C32" s="37"/>
      <c r="D32" s="37"/>
      <c r="E32" s="37"/>
      <c r="F32" s="37"/>
      <c r="G32" s="56">
        <f>G31-G29</f>
        <v>0</v>
      </c>
      <c r="H32" s="36" t="s">
        <v>72</v>
      </c>
    </row>
    <row r="33" spans="1:8" ht="19.5" thickTop="1"/>
    <row r="34" spans="1:8" ht="19.5" thickBot="1">
      <c r="F34" s="84" t="s">
        <v>163</v>
      </c>
      <c r="G34" s="56"/>
      <c r="H34" s="36" t="s">
        <v>72</v>
      </c>
    </row>
    <row r="35" spans="1:8" ht="20.25" thickTop="1" thickBot="1">
      <c r="A35" s="36" t="s">
        <v>154</v>
      </c>
      <c r="B35" s="37"/>
      <c r="C35" s="37"/>
      <c r="D35" s="37"/>
      <c r="E35" s="37"/>
      <c r="F35" s="37"/>
      <c r="G35" s="56">
        <f>G32-G34</f>
        <v>0</v>
      </c>
      <c r="H35" s="36" t="s">
        <v>72</v>
      </c>
    </row>
    <row r="36" spans="1:8" ht="19.5" thickTop="1"/>
    <row r="37" spans="1:8">
      <c r="A37" t="s">
        <v>95</v>
      </c>
    </row>
    <row r="38" spans="1:8">
      <c r="A38" t="s">
        <v>96</v>
      </c>
      <c r="B38" t="s">
        <v>205</v>
      </c>
    </row>
    <row r="39" spans="1:8">
      <c r="A39" t="s">
        <v>97</v>
      </c>
      <c r="B39" t="s">
        <v>205</v>
      </c>
    </row>
  </sheetData>
  <mergeCells count="5">
    <mergeCell ref="A25:D25"/>
    <mergeCell ref="A2:B2"/>
    <mergeCell ref="C2:D2"/>
    <mergeCell ref="E4:G4"/>
    <mergeCell ref="E5:G5"/>
  </mergeCells>
  <phoneticPr fontId="3"/>
  <hyperlinks>
    <hyperlink ref="O7" r:id="rId1" location="st-toc-h-5" display="https://maemukishachiku.org/%e4%b8%8d%e5%8b%95%e7%94%a3%e6%8a%95%e8%b3%87%e3%81%ae%e5%a7%8b%e3%82%81%e6%96%b9%e7%89%a9%e4%bb%b6%e3%81%ae%e5%8f%8e%e7%9b%8a%e3%82%b7%e3%83%a5%e3%83%9f%e3%83%ac%e3%83%bc%e3%82%b7%e3%83%a7%e3%83%b3/ - st-toc-h-5" xr:uid="{67F39540-56A3-460D-B82C-E467D9BF648F}"/>
  </hyperlinks>
  <pageMargins left="0.25" right="0.25" top="0.75" bottom="0.75" header="0.3" footer="0.3"/>
  <pageSetup paperSize="9" orientation="portrait" horizontalDpi="0" verticalDpi="0" r:id="rId2"/>
  <headerFooter>
    <oddFooter>&amp;C３</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1F24B-9834-48C6-BBEC-91B6356F9F71}">
  <dimension ref="A1:P36"/>
  <sheetViews>
    <sheetView view="pageLayout" zoomScaleNormal="100" workbookViewId="0">
      <selection activeCell="J29" sqref="J29"/>
    </sheetView>
  </sheetViews>
  <sheetFormatPr defaultRowHeight="18.75"/>
  <cols>
    <col min="4" max="4" width="9.375" bestFit="1" customWidth="1"/>
    <col min="5" max="5" width="3.375" bestFit="1" customWidth="1"/>
    <col min="7" max="7" width="2.875" customWidth="1"/>
    <col min="8" max="8" width="9.5" bestFit="1" customWidth="1"/>
    <col min="9" max="9" width="9.375" bestFit="1" customWidth="1"/>
    <col min="10" max="10" width="8" bestFit="1" customWidth="1"/>
  </cols>
  <sheetData>
    <row r="1" spans="1:16">
      <c r="A1" s="14" t="s">
        <v>98</v>
      </c>
    </row>
    <row r="2" spans="1:16">
      <c r="D2" s="22"/>
    </row>
    <row r="3" spans="1:16" ht="19.5" thickBot="1">
      <c r="A3" s="14" t="s">
        <v>74</v>
      </c>
    </row>
    <row r="4" spans="1:16" ht="19.5" thickBot="1">
      <c r="A4" s="44" t="s">
        <v>60</v>
      </c>
      <c r="B4" s="45"/>
      <c r="C4" s="45"/>
      <c r="D4" s="46"/>
      <c r="E4" s="47" t="s">
        <v>72</v>
      </c>
      <c r="F4" s="39" t="s">
        <v>61</v>
      </c>
      <c r="G4" s="9"/>
      <c r="I4" s="90" t="s">
        <v>180</v>
      </c>
      <c r="J4" s="91"/>
      <c r="K4" s="92"/>
      <c r="P4" s="14" t="s">
        <v>213</v>
      </c>
    </row>
    <row r="5" spans="1:16" ht="19.5" thickTop="1">
      <c r="A5" s="10"/>
      <c r="C5" s="29"/>
      <c r="D5" s="22"/>
      <c r="G5" s="11"/>
      <c r="H5" s="21"/>
      <c r="I5" s="93" t="s">
        <v>181</v>
      </c>
      <c r="K5" s="94"/>
      <c r="P5" s="14" t="s">
        <v>214</v>
      </c>
    </row>
    <row r="6" spans="1:16" ht="19.5" thickBot="1">
      <c r="A6" s="48" t="s">
        <v>75</v>
      </c>
      <c r="B6" s="37"/>
      <c r="C6" s="37"/>
      <c r="D6" s="49"/>
      <c r="E6" s="36" t="s">
        <v>72</v>
      </c>
      <c r="G6" s="11"/>
      <c r="H6" s="21"/>
      <c r="I6" s="95" t="s">
        <v>76</v>
      </c>
      <c r="K6" s="94"/>
    </row>
    <row r="7" spans="1:16" ht="19.5" thickTop="1">
      <c r="A7" s="40" t="s">
        <v>160</v>
      </c>
      <c r="G7" s="11"/>
      <c r="H7" s="21"/>
      <c r="I7" s="95" t="s">
        <v>77</v>
      </c>
      <c r="K7" s="94"/>
    </row>
    <row r="8" spans="1:16">
      <c r="A8" s="10" t="s">
        <v>62</v>
      </c>
      <c r="D8" s="27">
        <f>計算用!F5</f>
        <v>0</v>
      </c>
      <c r="E8" t="s">
        <v>72</v>
      </c>
      <c r="G8" s="11"/>
      <c r="H8" s="21"/>
      <c r="I8" s="96" t="s">
        <v>78</v>
      </c>
      <c r="K8" s="94"/>
    </row>
    <row r="9" spans="1:16">
      <c r="A9" s="10" t="s">
        <v>65</v>
      </c>
      <c r="D9" s="42">
        <f>計算用!F14</f>
        <v>0</v>
      </c>
      <c r="E9" t="s">
        <v>72</v>
      </c>
      <c r="G9" s="11"/>
      <c r="H9" s="21"/>
      <c r="I9" s="95"/>
      <c r="K9" s="94"/>
    </row>
    <row r="10" spans="1:16">
      <c r="A10" s="10" t="s">
        <v>63</v>
      </c>
      <c r="D10" s="27"/>
      <c r="E10" t="s">
        <v>72</v>
      </c>
      <c r="G10" s="11"/>
      <c r="H10" s="21"/>
      <c r="I10" s="95" t="s">
        <v>101</v>
      </c>
      <c r="K10" s="94"/>
    </row>
    <row r="11" spans="1:16">
      <c r="A11" s="10" t="s">
        <v>64</v>
      </c>
      <c r="D11" s="41"/>
      <c r="E11" t="s">
        <v>72</v>
      </c>
      <c r="G11" s="11"/>
      <c r="H11" s="21"/>
      <c r="I11" s="95" t="s">
        <v>102</v>
      </c>
      <c r="K11" s="94"/>
    </row>
    <row r="12" spans="1:16">
      <c r="A12" s="10" t="s">
        <v>66</v>
      </c>
      <c r="D12" s="42"/>
      <c r="E12" t="s">
        <v>72</v>
      </c>
      <c r="G12" s="11"/>
      <c r="H12" s="21"/>
      <c r="I12" s="95" t="s">
        <v>103</v>
      </c>
      <c r="K12" s="94"/>
    </row>
    <row r="13" spans="1:16" ht="19.5" thickBot="1">
      <c r="A13" s="50" t="s">
        <v>68</v>
      </c>
      <c r="B13" s="37"/>
      <c r="C13" s="37"/>
      <c r="D13" s="51"/>
      <c r="E13" s="37" t="s">
        <v>72</v>
      </c>
      <c r="G13" s="11"/>
      <c r="H13" s="21"/>
      <c r="I13" s="95" t="s">
        <v>104</v>
      </c>
      <c r="K13" s="94"/>
    </row>
    <row r="14" spans="1:16" ht="20.25" thickTop="1" thickBot="1">
      <c r="A14" s="52" t="s">
        <v>73</v>
      </c>
      <c r="B14" s="53"/>
      <c r="C14" s="53"/>
      <c r="D14" s="54">
        <f>SUM(D8:D13)</f>
        <v>0</v>
      </c>
      <c r="E14" s="55" t="s">
        <v>72</v>
      </c>
      <c r="G14" s="11"/>
      <c r="H14" s="21"/>
      <c r="I14" s="95" t="s">
        <v>105</v>
      </c>
      <c r="K14" s="94"/>
    </row>
    <row r="15" spans="1:16" ht="20.25" thickTop="1" thickBot="1">
      <c r="A15" s="30" t="s">
        <v>70</v>
      </c>
      <c r="B15" s="43"/>
      <c r="C15" s="43"/>
      <c r="D15" s="34">
        <f>D4-(D6+D14)</f>
        <v>0</v>
      </c>
      <c r="E15" s="43" t="s">
        <v>72</v>
      </c>
      <c r="F15" s="4"/>
      <c r="G15" s="13"/>
      <c r="H15" s="21"/>
      <c r="I15" s="97" t="s">
        <v>106</v>
      </c>
      <c r="J15" s="98"/>
      <c r="K15" s="99"/>
    </row>
    <row r="16" spans="1:16">
      <c r="A16" s="59" t="s">
        <v>81</v>
      </c>
      <c r="G16" s="21"/>
      <c r="H16" s="21"/>
    </row>
    <row r="17" spans="1:11">
      <c r="A17" t="s">
        <v>79</v>
      </c>
    </row>
    <row r="18" spans="1:11">
      <c r="A18" s="21" t="s">
        <v>164</v>
      </c>
    </row>
    <row r="19" spans="1:11">
      <c r="A19" t="s">
        <v>99</v>
      </c>
    </row>
    <row r="20" spans="1:11">
      <c r="A20" t="s">
        <v>80</v>
      </c>
    </row>
    <row r="21" spans="1:11">
      <c r="A21" t="s">
        <v>82</v>
      </c>
    </row>
    <row r="24" spans="1:11">
      <c r="A24" s="14" t="s">
        <v>159</v>
      </c>
      <c r="C24" s="10"/>
    </row>
    <row r="25" spans="1:11" ht="19.5" thickBot="1">
      <c r="A25" s="44" t="s">
        <v>60</v>
      </c>
      <c r="B25" s="45"/>
      <c r="C25" s="45"/>
      <c r="D25" s="58"/>
      <c r="E25" s="47" t="s">
        <v>72</v>
      </c>
      <c r="F25" s="39" t="s">
        <v>61</v>
      </c>
      <c r="G25" s="9"/>
      <c r="I25" t="s">
        <v>83</v>
      </c>
    </row>
    <row r="26" spans="1:11" ht="19.5" thickTop="1">
      <c r="A26" s="10"/>
      <c r="D26" s="29"/>
      <c r="G26" s="11"/>
      <c r="I26" t="s">
        <v>84</v>
      </c>
      <c r="J26" s="21"/>
      <c r="K26" t="s">
        <v>72</v>
      </c>
    </row>
    <row r="27" spans="1:11" ht="19.5" thickBot="1">
      <c r="A27" s="48" t="s">
        <v>75</v>
      </c>
      <c r="B27" s="37"/>
      <c r="C27" s="37"/>
      <c r="D27" s="57"/>
      <c r="E27" s="36" t="s">
        <v>72</v>
      </c>
      <c r="G27" s="11"/>
      <c r="I27" t="s">
        <v>85</v>
      </c>
      <c r="J27" s="29"/>
      <c r="K27" t="s">
        <v>72</v>
      </c>
    </row>
    <row r="28" spans="1:11" ht="20.25" thickTop="1" thickBot="1">
      <c r="A28" s="40" t="s">
        <v>160</v>
      </c>
      <c r="D28" s="29"/>
      <c r="G28" s="11"/>
      <c r="I28" s="37" t="s">
        <v>100</v>
      </c>
      <c r="J28" s="37"/>
      <c r="K28" s="37" t="s">
        <v>72</v>
      </c>
    </row>
    <row r="29" spans="1:11" ht="19.5" thickTop="1">
      <c r="A29" s="10" t="s">
        <v>62</v>
      </c>
      <c r="D29" s="29">
        <f>計算用!F10</f>
        <v>0</v>
      </c>
      <c r="E29" t="s">
        <v>72</v>
      </c>
      <c r="G29" s="11"/>
      <c r="I29" t="s">
        <v>69</v>
      </c>
      <c r="J29" s="25"/>
      <c r="K29" t="s">
        <v>72</v>
      </c>
    </row>
    <row r="30" spans="1:11">
      <c r="A30" s="10" t="s">
        <v>65</v>
      </c>
      <c r="D30" s="29">
        <f>計算用!F17</f>
        <v>0</v>
      </c>
      <c r="E30" t="s">
        <v>72</v>
      </c>
      <c r="G30" s="11"/>
    </row>
    <row r="31" spans="1:11">
      <c r="A31" s="10" t="s">
        <v>63</v>
      </c>
      <c r="D31" s="29"/>
      <c r="E31" t="s">
        <v>72</v>
      </c>
      <c r="G31" s="11"/>
      <c r="I31" t="s">
        <v>206</v>
      </c>
    </row>
    <row r="32" spans="1:11">
      <c r="A32" s="10" t="s">
        <v>64</v>
      </c>
      <c r="D32" s="29"/>
      <c r="E32" t="s">
        <v>72</v>
      </c>
      <c r="G32" s="11"/>
      <c r="I32" s="5" t="s">
        <v>86</v>
      </c>
      <c r="J32" s="21"/>
      <c r="K32" t="s">
        <v>72</v>
      </c>
    </row>
    <row r="33" spans="1:11">
      <c r="A33" s="10" t="s">
        <v>66</v>
      </c>
      <c r="D33" s="42"/>
      <c r="E33" t="s">
        <v>72</v>
      </c>
      <c r="G33" s="11"/>
      <c r="I33" s="5" t="s">
        <v>87</v>
      </c>
      <c r="J33" s="29"/>
      <c r="K33" t="s">
        <v>72</v>
      </c>
    </row>
    <row r="34" spans="1:11" ht="19.5" thickBot="1">
      <c r="A34" s="50" t="s">
        <v>68</v>
      </c>
      <c r="B34" s="37"/>
      <c r="C34" s="37"/>
      <c r="D34" s="51"/>
      <c r="E34" s="37" t="s">
        <v>72</v>
      </c>
      <c r="G34" s="11"/>
      <c r="I34" t="s">
        <v>88</v>
      </c>
      <c r="J34" s="25"/>
      <c r="K34" t="s">
        <v>72</v>
      </c>
    </row>
    <row r="35" spans="1:11" ht="20.25" thickTop="1" thickBot="1">
      <c r="A35" s="52" t="s">
        <v>73</v>
      </c>
      <c r="B35" s="53"/>
      <c r="C35" s="53"/>
      <c r="D35" s="54">
        <f>SUM(D29:D34)</f>
        <v>0</v>
      </c>
      <c r="E35" s="55" t="s">
        <v>72</v>
      </c>
      <c r="G35" s="11"/>
      <c r="I35" s="37" t="s">
        <v>89</v>
      </c>
      <c r="J35" s="38"/>
      <c r="K35" s="37" t="s">
        <v>72</v>
      </c>
    </row>
    <row r="36" spans="1:11" ht="19.5" thickTop="1">
      <c r="A36" s="30" t="s">
        <v>70</v>
      </c>
      <c r="B36" s="43"/>
      <c r="C36" s="43"/>
      <c r="D36" s="34">
        <f>D25-(D27+D35)</f>
        <v>0</v>
      </c>
      <c r="E36" s="43" t="s">
        <v>72</v>
      </c>
      <c r="F36" s="4"/>
      <c r="G36" s="13"/>
      <c r="I36" t="s">
        <v>69</v>
      </c>
      <c r="J36" s="23"/>
      <c r="K36" t="s">
        <v>72</v>
      </c>
    </row>
  </sheetData>
  <phoneticPr fontId="3"/>
  <pageMargins left="0.25" right="0.25" top="0.75" bottom="0.75" header="0.3" footer="0.3"/>
  <pageSetup paperSize="9" orientation="portrait" horizontalDpi="0" verticalDpi="0" r:id="rId1"/>
  <headerFooter>
    <oddFooter>&amp;C4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F1131-8CD0-40A8-8C80-94C3958B728B}">
  <dimension ref="A1:F35"/>
  <sheetViews>
    <sheetView view="pageLayout" topLeftCell="A13" zoomScaleNormal="100" workbookViewId="0">
      <selection activeCell="G38" sqref="G38"/>
    </sheetView>
  </sheetViews>
  <sheetFormatPr defaultRowHeight="18.75"/>
  <sheetData>
    <row r="1" spans="1:5">
      <c r="A1" s="14" t="s">
        <v>107</v>
      </c>
    </row>
    <row r="3" spans="1:5">
      <c r="E3" t="s">
        <v>108</v>
      </c>
    </row>
    <row r="4" spans="1:5">
      <c r="E4" t="s">
        <v>110</v>
      </c>
    </row>
    <row r="5" spans="1:5">
      <c r="E5" t="s">
        <v>109</v>
      </c>
    </row>
    <row r="7" spans="1:5">
      <c r="E7" t="s">
        <v>121</v>
      </c>
    </row>
    <row r="15" spans="1:5">
      <c r="A15" t="s">
        <v>111</v>
      </c>
    </row>
    <row r="16" spans="1:5">
      <c r="A16" t="s">
        <v>112</v>
      </c>
    </row>
    <row r="17" spans="1:6">
      <c r="A17" t="s">
        <v>113</v>
      </c>
    </row>
    <row r="18" spans="1:6">
      <c r="A18" t="s">
        <v>114</v>
      </c>
    </row>
    <row r="28" spans="1:6">
      <c r="F28" t="s">
        <v>115</v>
      </c>
    </row>
    <row r="29" spans="1:6">
      <c r="F29" t="s">
        <v>116</v>
      </c>
    </row>
    <row r="30" spans="1:6">
      <c r="F30" t="s">
        <v>117</v>
      </c>
    </row>
    <row r="31" spans="1:6">
      <c r="F31" t="s">
        <v>118</v>
      </c>
    </row>
    <row r="33" spans="6:6">
      <c r="F33" t="s">
        <v>120</v>
      </c>
    </row>
    <row r="34" spans="6:6">
      <c r="F34" t="s">
        <v>119</v>
      </c>
    </row>
    <row r="35" spans="6:6">
      <c r="F35" s="5" t="s">
        <v>165</v>
      </c>
    </row>
  </sheetData>
  <phoneticPr fontId="3"/>
  <pageMargins left="0.25" right="0.25" top="0.75" bottom="0.75" header="0.3" footer="0.3"/>
  <pageSetup paperSize="9"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BC714-9EA4-420A-A1F6-2421DAF08CB1}">
  <sheetPr>
    <pageSetUpPr fitToPage="1"/>
  </sheetPr>
  <dimension ref="A1:E42"/>
  <sheetViews>
    <sheetView tabSelected="1" view="pageLayout" topLeftCell="A19" zoomScaleNormal="100" workbookViewId="0">
      <selection activeCell="A5" sqref="A5"/>
    </sheetView>
  </sheetViews>
  <sheetFormatPr defaultRowHeight="18.75"/>
  <cols>
    <col min="1" max="1" width="43.25" customWidth="1"/>
    <col min="2" max="2" width="32" bestFit="1" customWidth="1"/>
    <col min="3" max="3" width="7.875" bestFit="1" customWidth="1"/>
    <col min="4" max="5" width="6.875" bestFit="1" customWidth="1"/>
  </cols>
  <sheetData>
    <row r="1" spans="1:5">
      <c r="A1" t="s">
        <v>122</v>
      </c>
    </row>
    <row r="3" spans="1:5">
      <c r="A3" s="18"/>
      <c r="B3" s="71" t="s">
        <v>123</v>
      </c>
      <c r="C3" s="69" t="s">
        <v>124</v>
      </c>
      <c r="D3" s="69" t="s">
        <v>125</v>
      </c>
      <c r="E3" s="69" t="s">
        <v>126</v>
      </c>
    </row>
    <row r="4" spans="1:5">
      <c r="A4" s="69" t="s">
        <v>166</v>
      </c>
      <c r="B4" s="70"/>
      <c r="C4" s="70"/>
      <c r="D4" s="70"/>
      <c r="E4" s="70"/>
    </row>
    <row r="5" spans="1:5">
      <c r="A5" t="s">
        <v>207</v>
      </c>
    </row>
    <row r="7" spans="1:5">
      <c r="A7" t="s">
        <v>127</v>
      </c>
    </row>
    <row r="8" spans="1:5">
      <c r="A8" t="s">
        <v>132</v>
      </c>
    </row>
    <row r="10" spans="1:5">
      <c r="A10" t="s">
        <v>167</v>
      </c>
    </row>
    <row r="11" spans="1:5">
      <c r="A11" s="18" t="s">
        <v>128</v>
      </c>
      <c r="B11" s="18" t="s">
        <v>129</v>
      </c>
    </row>
    <row r="12" spans="1:5">
      <c r="A12" s="18" t="s">
        <v>168</v>
      </c>
      <c r="B12" s="18" t="s">
        <v>171</v>
      </c>
    </row>
    <row r="13" spans="1:5">
      <c r="A13" s="18" t="s">
        <v>169</v>
      </c>
      <c r="B13" s="18" t="s">
        <v>171</v>
      </c>
    </row>
    <row r="14" spans="1:5">
      <c r="A14" s="18" t="s">
        <v>170</v>
      </c>
      <c r="B14" s="18" t="s">
        <v>171</v>
      </c>
    </row>
    <row r="16" spans="1:5">
      <c r="A16" t="s">
        <v>130</v>
      </c>
    </row>
    <row r="17" spans="1:2">
      <c r="A17" s="18" t="s">
        <v>128</v>
      </c>
      <c r="B17" s="18" t="s">
        <v>129</v>
      </c>
    </row>
    <row r="18" spans="1:2">
      <c r="A18" s="18" t="s">
        <v>172</v>
      </c>
      <c r="B18" s="18" t="s">
        <v>174</v>
      </c>
    </row>
    <row r="19" spans="1:2">
      <c r="A19" s="85" t="s">
        <v>173</v>
      </c>
      <c r="B19" s="18" t="s">
        <v>174</v>
      </c>
    </row>
    <row r="22" spans="1:2">
      <c r="A22" t="s">
        <v>131</v>
      </c>
    </row>
    <row r="23" spans="1:2">
      <c r="A23" s="18" t="s">
        <v>128</v>
      </c>
      <c r="B23" s="18" t="s">
        <v>129</v>
      </c>
    </row>
    <row r="24" spans="1:2">
      <c r="A24" s="18" t="s">
        <v>175</v>
      </c>
      <c r="B24" s="18" t="s">
        <v>174</v>
      </c>
    </row>
    <row r="25" spans="1:2">
      <c r="A25" s="18" t="s">
        <v>176</v>
      </c>
      <c r="B25" s="18" t="s">
        <v>174</v>
      </c>
    </row>
    <row r="26" spans="1:2">
      <c r="A26" s="18" t="s">
        <v>177</v>
      </c>
      <c r="B26" s="18" t="s">
        <v>174</v>
      </c>
    </row>
    <row r="29" spans="1:2">
      <c r="A29" t="s">
        <v>133</v>
      </c>
    </row>
    <row r="31" spans="1:2">
      <c r="A31" t="s">
        <v>178</v>
      </c>
    </row>
    <row r="32" spans="1:2">
      <c r="A32" t="s">
        <v>135</v>
      </c>
    </row>
    <row r="33" spans="1:2">
      <c r="A33" t="s">
        <v>134</v>
      </c>
    </row>
    <row r="34" spans="1:2">
      <c r="A34" s="18" t="s">
        <v>136</v>
      </c>
      <c r="B34" s="72">
        <f>19600000-7479691</f>
        <v>12120309</v>
      </c>
    </row>
    <row r="35" spans="1:2">
      <c r="B35" s="23"/>
    </row>
    <row r="36" spans="1:2">
      <c r="A36" t="s">
        <v>179</v>
      </c>
      <c r="B36" s="21"/>
    </row>
    <row r="37" spans="1:2">
      <c r="A37" t="s">
        <v>137</v>
      </c>
      <c r="B37" s="21"/>
    </row>
    <row r="38" spans="1:2">
      <c r="A38" t="s">
        <v>138</v>
      </c>
      <c r="B38" s="23"/>
    </row>
    <row r="39" spans="1:2">
      <c r="A39" s="18" t="s">
        <v>136</v>
      </c>
      <c r="B39" s="72">
        <f>16000000-6431651</f>
        <v>9568349</v>
      </c>
    </row>
    <row r="42" spans="1:2">
      <c r="B42" s="14"/>
    </row>
  </sheetData>
  <phoneticPr fontId="3"/>
  <pageMargins left="0.25" right="0.25" top="0.75" bottom="0.75" header="0.3" footer="0.3"/>
  <pageSetup paperSize="9" scale="92"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D13C1-A71B-471F-ACC5-FF187090F924}">
  <dimension ref="A1:L22"/>
  <sheetViews>
    <sheetView zoomScale="110" zoomScaleNormal="110" zoomScaleSheetLayoutView="100" workbookViewId="0">
      <selection activeCell="M19" sqref="M19"/>
    </sheetView>
  </sheetViews>
  <sheetFormatPr defaultRowHeight="18.75"/>
  <cols>
    <col min="5" max="5" width="14.875" bestFit="1" customWidth="1"/>
  </cols>
  <sheetData>
    <row r="1" spans="1:12">
      <c r="A1" s="90" t="s">
        <v>188</v>
      </c>
      <c r="B1" s="91"/>
      <c r="C1" s="91"/>
      <c r="D1" s="91"/>
      <c r="E1" s="91"/>
      <c r="F1" s="91"/>
      <c r="G1" s="91"/>
      <c r="H1" s="92"/>
    </row>
    <row r="2" spans="1:12">
      <c r="A2" s="95"/>
      <c r="B2" s="142"/>
      <c r="C2" s="142"/>
      <c r="D2" s="142"/>
      <c r="E2" s="142" t="s">
        <v>182</v>
      </c>
      <c r="F2" s="143">
        <f>Sheet4!D4</f>
        <v>0</v>
      </c>
      <c r="G2" s="142"/>
      <c r="H2" s="94"/>
    </row>
    <row r="3" spans="1:12">
      <c r="A3" s="95" t="s">
        <v>62</v>
      </c>
      <c r="B3" s="142"/>
      <c r="C3" s="142"/>
      <c r="D3" s="142"/>
      <c r="E3" s="142" t="s">
        <v>183</v>
      </c>
      <c r="F3" s="29">
        <f>F2*5%</f>
        <v>0</v>
      </c>
      <c r="G3" s="142"/>
      <c r="H3" s="94"/>
      <c r="L3" t="s">
        <v>208</v>
      </c>
    </row>
    <row r="4" spans="1:12" ht="19.5" thickBot="1">
      <c r="A4" s="95"/>
      <c r="B4" s="142"/>
      <c r="C4" s="142"/>
      <c r="D4" s="142"/>
      <c r="E4" s="142" t="s">
        <v>184</v>
      </c>
      <c r="F4" s="142">
        <f>F3*10%</f>
        <v>0</v>
      </c>
      <c r="G4" s="142"/>
      <c r="H4" s="94"/>
      <c r="L4" t="s">
        <v>209</v>
      </c>
    </row>
    <row r="5" spans="1:12" ht="19.5" thickBot="1">
      <c r="A5" s="95"/>
      <c r="B5" s="142"/>
      <c r="C5" s="142"/>
      <c r="D5" s="142"/>
      <c r="E5" s="86" t="s">
        <v>185</v>
      </c>
      <c r="F5" s="87">
        <f>F3+F4</f>
        <v>0</v>
      </c>
      <c r="G5" s="142"/>
      <c r="H5" s="94"/>
    </row>
    <row r="6" spans="1:12">
      <c r="A6" s="95"/>
      <c r="B6" s="142"/>
      <c r="C6" s="142"/>
      <c r="D6" s="142"/>
      <c r="E6" s="142"/>
      <c r="F6" s="142"/>
      <c r="G6" s="142"/>
      <c r="H6" s="94"/>
    </row>
    <row r="7" spans="1:12">
      <c r="A7" s="95" t="s">
        <v>62</v>
      </c>
      <c r="B7" s="142"/>
      <c r="C7" s="142"/>
      <c r="D7" s="142"/>
      <c r="E7" s="142" t="s">
        <v>182</v>
      </c>
      <c r="F7" s="143">
        <f>Sheet4!D25</f>
        <v>0</v>
      </c>
      <c r="G7" s="142"/>
      <c r="H7" s="94"/>
    </row>
    <row r="8" spans="1:12">
      <c r="A8" s="95"/>
      <c r="B8" s="142"/>
      <c r="C8" s="142"/>
      <c r="D8" s="142"/>
      <c r="E8" s="142" t="s">
        <v>183</v>
      </c>
      <c r="F8" s="29">
        <f>F7*5%</f>
        <v>0</v>
      </c>
      <c r="G8" s="142"/>
      <c r="H8" s="94"/>
    </row>
    <row r="9" spans="1:12" ht="19.5" thickBot="1">
      <c r="A9" s="95"/>
      <c r="B9" s="142"/>
      <c r="C9" s="142"/>
      <c r="D9" s="142"/>
      <c r="E9" s="142" t="s">
        <v>184</v>
      </c>
      <c r="F9" s="142">
        <f>F8*10%</f>
        <v>0</v>
      </c>
      <c r="G9" s="142"/>
      <c r="H9" s="94"/>
    </row>
    <row r="10" spans="1:12" ht="19.5" thickBot="1">
      <c r="A10" s="95"/>
      <c r="B10" s="142"/>
      <c r="C10" s="142"/>
      <c r="D10" s="142"/>
      <c r="E10" s="86" t="s">
        <v>185</v>
      </c>
      <c r="F10" s="87">
        <f>F8+F9</f>
        <v>0</v>
      </c>
      <c r="G10" s="142"/>
      <c r="H10" s="94"/>
    </row>
    <row r="11" spans="1:12">
      <c r="A11" s="95"/>
      <c r="B11" s="142"/>
      <c r="C11" s="142"/>
      <c r="D11" s="142"/>
      <c r="E11" s="142"/>
      <c r="F11" s="142"/>
      <c r="G11" s="142"/>
      <c r="H11" s="94"/>
    </row>
    <row r="12" spans="1:12">
      <c r="A12" s="95"/>
      <c r="B12" s="142"/>
      <c r="C12" s="142"/>
      <c r="D12" s="142"/>
      <c r="E12" s="142"/>
      <c r="F12" s="142"/>
      <c r="G12" s="142"/>
      <c r="H12" s="94"/>
    </row>
    <row r="13" spans="1:12" ht="19.5" thickBot="1">
      <c r="A13" s="95" t="s">
        <v>65</v>
      </c>
      <c r="B13" s="142"/>
      <c r="C13" s="142"/>
      <c r="D13" s="142"/>
      <c r="E13" s="142" t="s">
        <v>182</v>
      </c>
      <c r="F13" s="143">
        <f>Sheet4!D4</f>
        <v>0</v>
      </c>
      <c r="G13" s="142"/>
      <c r="H13" s="94"/>
    </row>
    <row r="14" spans="1:12" ht="19.5" thickBot="1">
      <c r="A14" s="95"/>
      <c r="B14" s="142"/>
      <c r="C14" s="142"/>
      <c r="D14" s="142"/>
      <c r="E14" s="86" t="s">
        <v>186</v>
      </c>
      <c r="F14" s="88">
        <f>F13*10%</f>
        <v>0</v>
      </c>
      <c r="G14" s="142"/>
      <c r="H14" s="94"/>
    </row>
    <row r="15" spans="1:12">
      <c r="A15" s="95"/>
      <c r="B15" s="142"/>
      <c r="C15" s="142"/>
      <c r="D15" s="142"/>
      <c r="E15" s="142"/>
      <c r="F15" s="142"/>
      <c r="G15" s="142"/>
      <c r="H15" s="94"/>
    </row>
    <row r="16" spans="1:12" ht="19.5" thickBot="1">
      <c r="A16" s="95" t="s">
        <v>65</v>
      </c>
      <c r="B16" s="142"/>
      <c r="C16" s="142"/>
      <c r="D16" s="142"/>
      <c r="E16" s="142" t="s">
        <v>182</v>
      </c>
      <c r="F16" s="143">
        <f>Sheet4!D25</f>
        <v>0</v>
      </c>
      <c r="G16" s="142"/>
      <c r="H16" s="94"/>
    </row>
    <row r="17" spans="1:8" ht="19.5" thickBot="1">
      <c r="A17" s="95"/>
      <c r="B17" s="142"/>
      <c r="C17" s="142"/>
      <c r="D17" s="142"/>
      <c r="E17" s="86" t="s">
        <v>186</v>
      </c>
      <c r="F17" s="88">
        <f>F16*10%</f>
        <v>0</v>
      </c>
      <c r="G17" s="142"/>
      <c r="H17" s="94"/>
    </row>
    <row r="18" spans="1:8">
      <c r="A18" s="95"/>
      <c r="B18" s="142"/>
      <c r="C18" s="142"/>
      <c r="D18" s="142"/>
      <c r="E18" s="142"/>
      <c r="F18" s="142"/>
      <c r="G18" s="142"/>
      <c r="H18" s="94"/>
    </row>
    <row r="19" spans="1:8" ht="19.5" thickBot="1">
      <c r="A19" s="97"/>
      <c r="B19" s="98"/>
      <c r="C19" s="98"/>
      <c r="D19" s="98"/>
      <c r="E19" s="98"/>
      <c r="F19" s="98"/>
      <c r="G19" s="98"/>
      <c r="H19" s="99"/>
    </row>
    <row r="22" spans="1:8">
      <c r="A22" s="145"/>
    </row>
  </sheetData>
  <phoneticPr fontId="3"/>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Sheet1</vt:lpstr>
      <vt:lpstr>Sheet2</vt:lpstr>
      <vt:lpstr>Sheet3</vt:lpstr>
      <vt:lpstr>Sheet4</vt:lpstr>
      <vt:lpstr>Sheet5</vt:lpstr>
      <vt:lpstr>Sheet6</vt:lpstr>
      <vt:lpstr>計算用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社畜 前向き</cp:lastModifiedBy>
  <cp:lastPrinted>2025-12-23T19:52:46Z</cp:lastPrinted>
  <dcterms:created xsi:type="dcterms:W3CDTF">2015-06-05T18:19:34Z</dcterms:created>
  <dcterms:modified xsi:type="dcterms:W3CDTF">2025-12-26T11:00:09Z</dcterms:modified>
</cp:coreProperties>
</file>