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ra0\Downloads\"/>
    </mc:Choice>
  </mc:AlternateContent>
  <xr:revisionPtr revIDLastSave="0" documentId="8_{F26A7A80-1AC6-4DFC-81D2-726E5B0FF3CF}" xr6:coauthVersionLast="47" xr6:coauthVersionMax="47" xr10:uidLastSave="{00000000-0000-0000-0000-000000000000}"/>
  <bookViews>
    <workbookView xWindow="-120" yWindow="-16320" windowWidth="29040" windowHeight="15720" xr2:uid="{CB206476-A028-4791-BBE6-E3E423C32A2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G23" i="1"/>
  <c r="G19" i="1"/>
  <c r="G29" i="1" s="1"/>
  <c r="G32" i="1" s="1"/>
  <c r="G35" i="1" s="1"/>
  <c r="L3" i="1" l="1"/>
  <c r="L5" i="1" s="1"/>
  <c r="L6" i="1" l="1"/>
</calcChain>
</file>

<file path=xl/sharedStrings.xml><?xml version="1.0" encoding="utf-8"?>
<sst xmlns="http://schemas.openxmlformats.org/spreadsheetml/2006/main" count="72" uniqueCount="50">
  <si>
    <t>7　必要資金と調達方法</t>
    <rPh sb="2" eb="6">
      <t>ヒツヨウシキン</t>
    </rPh>
    <rPh sb="7" eb="9">
      <t>チョウタツ</t>
    </rPh>
    <rPh sb="9" eb="11">
      <t>ホウホウ</t>
    </rPh>
    <phoneticPr fontId="4"/>
  </si>
  <si>
    <t>調達資金内訳</t>
    <rPh sb="0" eb="2">
      <t>チョウタツ</t>
    </rPh>
    <rPh sb="2" eb="4">
      <t>シキン</t>
    </rPh>
    <rPh sb="4" eb="6">
      <t>ウチワケ</t>
    </rPh>
    <phoneticPr fontId="4"/>
  </si>
  <si>
    <t>金額</t>
    <rPh sb="0" eb="2">
      <t>キンガク</t>
    </rPh>
    <phoneticPr fontId="4"/>
  </si>
  <si>
    <t>借入金額</t>
    <rPh sb="0" eb="3">
      <t>カリイレキン</t>
    </rPh>
    <rPh sb="3" eb="4">
      <t>ガク</t>
    </rPh>
    <phoneticPr fontId="4"/>
  </si>
  <si>
    <t>調達方法</t>
    <rPh sb="0" eb="2">
      <t>チョウタツ</t>
    </rPh>
    <rPh sb="2" eb="4">
      <t>ホウホウ</t>
    </rPh>
    <phoneticPr fontId="4"/>
  </si>
  <si>
    <t>アパート購入費用</t>
    <rPh sb="4" eb="6">
      <t>コウニュウ</t>
    </rPh>
    <rPh sb="6" eb="8">
      <t>ヒヨウ</t>
    </rPh>
    <phoneticPr fontId="4"/>
  </si>
  <si>
    <t>日本政策金融公庫借入</t>
    <rPh sb="0" eb="4">
      <t>ニホンセイサク</t>
    </rPh>
    <rPh sb="4" eb="8">
      <t>キンユウコウコ</t>
    </rPh>
    <rPh sb="8" eb="10">
      <t>カリイレ</t>
    </rPh>
    <phoneticPr fontId="4"/>
  </si>
  <si>
    <t>円</t>
    <rPh sb="0" eb="1">
      <t>エン</t>
    </rPh>
    <phoneticPr fontId="4"/>
  </si>
  <si>
    <t>印紙税（売買契約書）</t>
    <rPh sb="0" eb="3">
      <t>インシゼイ</t>
    </rPh>
    <rPh sb="4" eb="9">
      <t>バイバイケイヤクショ</t>
    </rPh>
    <phoneticPr fontId="4"/>
  </si>
  <si>
    <t>印紙税（金銭消費貸借契約書）</t>
    <rPh sb="0" eb="3">
      <t>インシゼイ</t>
    </rPh>
    <rPh sb="4" eb="13">
      <t>キンセンショウヒタイシャクケイヤクショ</t>
    </rPh>
    <phoneticPr fontId="4"/>
  </si>
  <si>
    <t>登録免許税ローンの設定登記（5,040,000×0.4%）</t>
    <rPh sb="0" eb="5">
      <t>トウロクメンキョゼイ</t>
    </rPh>
    <rPh sb="9" eb="11">
      <t>セッテイ</t>
    </rPh>
    <rPh sb="11" eb="13">
      <t>トウキ</t>
    </rPh>
    <phoneticPr fontId="4"/>
  </si>
  <si>
    <t>司法書士報酬</t>
    <rPh sb="0" eb="6">
      <t>シホウショシホウシュウ</t>
    </rPh>
    <phoneticPr fontId="4"/>
  </si>
  <si>
    <t>火災保険料</t>
    <rPh sb="0" eb="5">
      <t>カサイホケンリョウ</t>
    </rPh>
    <phoneticPr fontId="4"/>
  </si>
  <si>
    <t>固定資産税</t>
    <rPh sb="0" eb="5">
      <t>コテイシサンゼイ</t>
    </rPh>
    <phoneticPr fontId="4"/>
  </si>
  <si>
    <t>小計①</t>
    <rPh sb="0" eb="2">
      <t>ショウケイ</t>
    </rPh>
    <phoneticPr fontId="4"/>
  </si>
  <si>
    <t>土地の登録免許税（1,316,934円 × 1.5％ ＝ 19,754 円）</t>
    <rPh sb="0" eb="2">
      <t>トチ</t>
    </rPh>
    <rPh sb="3" eb="8">
      <t>トウロクメンキョゼイ</t>
    </rPh>
    <phoneticPr fontId="4"/>
  </si>
  <si>
    <t>建物の登録免許税（1,960,384円 × 2% ＝ 39,208円）</t>
    <rPh sb="0" eb="2">
      <t>タテモノ</t>
    </rPh>
    <rPh sb="3" eb="5">
      <t>トウロク</t>
    </rPh>
    <rPh sb="5" eb="8">
      <t>メンキョゼイ</t>
    </rPh>
    <phoneticPr fontId="4"/>
  </si>
  <si>
    <t>土地・建物の登録免許税合計②</t>
    <rPh sb="0" eb="2">
      <t>トチ</t>
    </rPh>
    <rPh sb="3" eb="5">
      <t>タテモノ</t>
    </rPh>
    <rPh sb="6" eb="11">
      <t>トウロクメンキョゼイ</t>
    </rPh>
    <rPh sb="11" eb="13">
      <t>ゴウケイ</t>
    </rPh>
    <phoneticPr fontId="4"/>
  </si>
  <si>
    <t>土地の取得税額（1,316,934円 × 1/2 × 3％ ＝ 19,754 円）
 ＝ 19,740円 － 控除額 0円 ＝19,740 円</t>
    <phoneticPr fontId="4"/>
  </si>
  <si>
    <t>建物の取得税額（1,960,384円  × 4％ ＝ 78,415 円）</t>
    <phoneticPr fontId="4"/>
  </si>
  <si>
    <t>不動産取得税合計③</t>
    <rPh sb="6" eb="8">
      <t>ゴウケイ</t>
    </rPh>
    <phoneticPr fontId="4"/>
  </si>
  <si>
    <t>購入時諸費用合計（①＋②＋③）</t>
    <rPh sb="6" eb="8">
      <t>ゴウケイ</t>
    </rPh>
    <phoneticPr fontId="4"/>
  </si>
  <si>
    <t>※固定資産税評価額（令和7年固定資産税納税通知書参照）</t>
    <rPh sb="1" eb="6">
      <t>コテイシサンゼイ</t>
    </rPh>
    <rPh sb="6" eb="9">
      <t>ヒョウカガク</t>
    </rPh>
    <rPh sb="10" eb="12">
      <t>レイワ</t>
    </rPh>
    <rPh sb="13" eb="14">
      <t>ネン</t>
    </rPh>
    <rPh sb="14" eb="19">
      <t>コテイシサンゼイ</t>
    </rPh>
    <rPh sb="19" eb="24">
      <t>ノウゼイツウチショ</t>
    </rPh>
    <rPh sb="24" eb="26">
      <t>サンショウ</t>
    </rPh>
    <phoneticPr fontId="4"/>
  </si>
  <si>
    <t>宅地190.86㎡</t>
    <rPh sb="0" eb="2">
      <t>タクチ</t>
    </rPh>
    <phoneticPr fontId="4"/>
  </si>
  <si>
    <t>評価額1,316,934円</t>
    <rPh sb="0" eb="3">
      <t>ヒョウカガク</t>
    </rPh>
    <rPh sb="12" eb="13">
      <t>エン</t>
    </rPh>
    <phoneticPr fontId="4"/>
  </si>
  <si>
    <t>木造セメント瓦</t>
    <rPh sb="0" eb="2">
      <t>モクゾウ</t>
    </rPh>
    <rPh sb="6" eb="7">
      <t>カワラ</t>
    </rPh>
    <phoneticPr fontId="4"/>
  </si>
  <si>
    <t>評価額1,960,384円</t>
    <rPh sb="0" eb="3">
      <t>ヒョウカガク</t>
    </rPh>
    <rPh sb="12" eb="13">
      <t>エン</t>
    </rPh>
    <phoneticPr fontId="4"/>
  </si>
  <si>
    <t>物件購入価格</t>
    <rPh sb="0" eb="2">
      <t>ブッケン</t>
    </rPh>
    <rPh sb="2" eb="4">
      <t>コウニュウ</t>
    </rPh>
    <rPh sb="4" eb="6">
      <t>カカク</t>
    </rPh>
    <phoneticPr fontId="3"/>
  </si>
  <si>
    <t>仲介手数料3％</t>
    <rPh sb="0" eb="5">
      <t>チュウカイテスウリョウ</t>
    </rPh>
    <phoneticPr fontId="3"/>
  </si>
  <si>
    <t>仲介手数料調整</t>
    <rPh sb="0" eb="5">
      <t>チュウカイテスウリョウ</t>
    </rPh>
    <rPh sb="5" eb="7">
      <t>チョウセイ</t>
    </rPh>
    <phoneticPr fontId="3"/>
  </si>
  <si>
    <t>税金10%</t>
    <rPh sb="0" eb="2">
      <t>ゼイキン</t>
    </rPh>
    <phoneticPr fontId="3"/>
  </si>
  <si>
    <t>不動産仲介手数料合計</t>
    <rPh sb="0" eb="3">
      <t>フドウサン</t>
    </rPh>
    <rPh sb="3" eb="5">
      <t>チュウカイ</t>
    </rPh>
    <rPh sb="5" eb="8">
      <t>テスウリョウ</t>
    </rPh>
    <rPh sb="8" eb="10">
      <t>ゴウケイ</t>
    </rPh>
    <phoneticPr fontId="3"/>
  </si>
  <si>
    <t>物件購入価格800万円以下の手数料</t>
    <rPh sb="0" eb="2">
      <t>ブッケン</t>
    </rPh>
    <rPh sb="2" eb="4">
      <t>コウニュウ</t>
    </rPh>
    <rPh sb="4" eb="6">
      <t>カカク</t>
    </rPh>
    <rPh sb="9" eb="13">
      <t>マンエンイカ</t>
    </rPh>
    <rPh sb="14" eb="17">
      <t>テスウリョウ</t>
    </rPh>
    <phoneticPr fontId="3"/>
  </si>
  <si>
    <t>物件購入価格800万円以上の手数料</t>
    <rPh sb="0" eb="2">
      <t>ブッケン</t>
    </rPh>
    <rPh sb="2" eb="4">
      <t>コウニュウ</t>
    </rPh>
    <rPh sb="4" eb="6">
      <t>カカク</t>
    </rPh>
    <rPh sb="10" eb="11">
      <t>エン</t>
    </rPh>
    <rPh sb="11" eb="13">
      <t>イジョウ</t>
    </rPh>
    <rPh sb="14" eb="17">
      <t>テスウリョウ</t>
    </rPh>
    <phoneticPr fontId="3"/>
  </si>
  <si>
    <t>物件の購入を入力すると合計が計算されます。</t>
    <rPh sb="0" eb="2">
      <t>ブッケン</t>
    </rPh>
    <rPh sb="3" eb="5">
      <t>コウニュウ</t>
    </rPh>
    <rPh sb="6" eb="8">
      <t>ニュウリョク</t>
    </rPh>
    <rPh sb="11" eb="13">
      <t>ゴウケイ</t>
    </rPh>
    <rPh sb="14" eb="16">
      <t>ケイサン</t>
    </rPh>
    <phoneticPr fontId="3"/>
  </si>
  <si>
    <t>８００万円以下の物件は33万円</t>
    <rPh sb="3" eb="4">
      <t>マン</t>
    </rPh>
    <rPh sb="4" eb="5">
      <t>エン</t>
    </rPh>
    <rPh sb="5" eb="7">
      <t>イカ</t>
    </rPh>
    <rPh sb="8" eb="10">
      <t>ブッケン</t>
    </rPh>
    <rPh sb="13" eb="15">
      <t>マンエン</t>
    </rPh>
    <phoneticPr fontId="3"/>
  </si>
  <si>
    <t>融資希望額</t>
    <rPh sb="0" eb="2">
      <t>ユウシ</t>
    </rPh>
    <rPh sb="2" eb="5">
      <t>キボウガク</t>
    </rPh>
    <phoneticPr fontId="4"/>
  </si>
  <si>
    <t>500万円</t>
    <rPh sb="3" eb="4">
      <t>マン</t>
    </rPh>
    <rPh sb="4" eb="5">
      <t>エン</t>
    </rPh>
    <phoneticPr fontId="4"/>
  </si>
  <si>
    <t>頭金</t>
    <rPh sb="0" eb="2">
      <t>アタマキン</t>
    </rPh>
    <phoneticPr fontId="4"/>
  </si>
  <si>
    <t>550万円</t>
    <rPh sb="3" eb="5">
      <t>マンエン</t>
    </rPh>
    <phoneticPr fontId="4"/>
  </si>
  <si>
    <t>50万円</t>
    <phoneticPr fontId="4"/>
  </si>
  <si>
    <t>500万円</t>
    <rPh sb="3" eb="5">
      <t>マンエン</t>
    </rPh>
    <phoneticPr fontId="4"/>
  </si>
  <si>
    <t>購入時諸費用（自己資金から投入）</t>
    <rPh sb="0" eb="2">
      <t>コウニュウ</t>
    </rPh>
    <rPh sb="2" eb="3">
      <t>ジ</t>
    </rPh>
    <rPh sb="3" eb="6">
      <t>ショヒヨウ</t>
    </rPh>
    <rPh sb="7" eb="11">
      <t>ジコシキン</t>
    </rPh>
    <rPh sb="13" eb="15">
      <t>トウニュウ</t>
    </rPh>
    <phoneticPr fontId="4"/>
  </si>
  <si>
    <t>不動産仲介手数料（物件価格800万円以下⇒上限33万円)</t>
    <rPh sb="0" eb="3">
      <t>フドウサン</t>
    </rPh>
    <rPh sb="3" eb="8">
      <t>チュウカイテスウリョウ</t>
    </rPh>
    <rPh sb="9" eb="11">
      <t>ブッケン</t>
    </rPh>
    <rPh sb="11" eb="13">
      <t>カカク</t>
    </rPh>
    <rPh sb="16" eb="17">
      <t>マン</t>
    </rPh>
    <rPh sb="17" eb="18">
      <t>エン</t>
    </rPh>
    <rPh sb="18" eb="20">
      <t>イカ</t>
    </rPh>
    <rPh sb="21" eb="23">
      <t>ジョウゲン</t>
    </rPh>
    <rPh sb="25" eb="27">
      <t>マンエン</t>
    </rPh>
    <phoneticPr fontId="6"/>
  </si>
  <si>
    <t>事務手数料・保証料</t>
    <rPh sb="0" eb="2">
      <t>ジム</t>
    </rPh>
    <rPh sb="2" eb="5">
      <t>テスウリョウ</t>
    </rPh>
    <rPh sb="6" eb="8">
      <t>ホショウ</t>
    </rPh>
    <rPh sb="8" eb="9">
      <t>リョウ</t>
    </rPh>
    <phoneticPr fontId="4"/>
  </si>
  <si>
    <t>リフォーム費用</t>
    <rPh sb="5" eb="7">
      <t>ヒヨウ</t>
    </rPh>
    <phoneticPr fontId="4"/>
  </si>
  <si>
    <t>自己資金（2ページ目、金融資産状況参照）</t>
    <rPh sb="0" eb="4">
      <t>ジコシキン</t>
    </rPh>
    <rPh sb="9" eb="10">
      <t>メ</t>
    </rPh>
    <rPh sb="11" eb="15">
      <t>キンユウシサン</t>
    </rPh>
    <rPh sb="15" eb="17">
      <t>ジョウキョウ</t>
    </rPh>
    <rPh sb="17" eb="19">
      <t>サンショウ</t>
    </rPh>
    <phoneticPr fontId="4"/>
  </si>
  <si>
    <t>自己資金から購入時諸費用を除いた自己資金残高</t>
    <rPh sb="0" eb="4">
      <t>ジコシキン</t>
    </rPh>
    <rPh sb="6" eb="9">
      <t>コウニュウジ</t>
    </rPh>
    <rPh sb="9" eb="12">
      <t>ショヒヨウ</t>
    </rPh>
    <rPh sb="13" eb="14">
      <t>ノゾ</t>
    </rPh>
    <rPh sb="16" eb="20">
      <t>ジコシキン</t>
    </rPh>
    <rPh sb="20" eb="22">
      <t>ザンダカ</t>
    </rPh>
    <phoneticPr fontId="4"/>
  </si>
  <si>
    <t>購入時頭金</t>
    <rPh sb="0" eb="2">
      <t>コウニュウ</t>
    </rPh>
    <rPh sb="2" eb="3">
      <t>ジ</t>
    </rPh>
    <rPh sb="3" eb="5">
      <t>アタマキン</t>
    </rPh>
    <phoneticPr fontId="4"/>
  </si>
  <si>
    <t>自己資金から頭金と購入時諸費用を差し引いた自己資金残高</t>
    <rPh sb="0" eb="4">
      <t>ジコシキン</t>
    </rPh>
    <rPh sb="6" eb="8">
      <t>アタマキン</t>
    </rPh>
    <rPh sb="9" eb="12">
      <t>コウニュウジ</t>
    </rPh>
    <rPh sb="12" eb="15">
      <t>ショヒヨウ</t>
    </rPh>
    <rPh sb="16" eb="17">
      <t>サ</t>
    </rPh>
    <rPh sb="18" eb="19">
      <t>ヒ</t>
    </rPh>
    <rPh sb="21" eb="25">
      <t>ジコシキン</t>
    </rPh>
    <rPh sb="25" eb="27">
      <t>ザンダカ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</si>
</sst>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b/>
      <sz val="16"/>
      <color theme="1"/>
      <name val="ＭＳ ゴシック"/>
      <family val="2"/>
      <charset val="128"/>
    </font>
    <font>
      <b/>
      <sz val="11"/>
      <color theme="4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/>
    <xf numFmtId="0" fontId="0" fillId="0" borderId="1" xfId="0" applyBorder="1" applyAlignment="1"/>
    <xf numFmtId="38" fontId="0" fillId="0" borderId="1" xfId="1" applyFont="1" applyBorder="1" applyAlignment="1"/>
    <xf numFmtId="0" fontId="0" fillId="0" borderId="17" xfId="0" applyBorder="1" applyAlignment="1"/>
    <xf numFmtId="38" fontId="0" fillId="0" borderId="17" xfId="1" applyFont="1" applyBorder="1" applyAlignment="1"/>
    <xf numFmtId="0" fontId="0" fillId="0" borderId="18" xfId="0" applyBorder="1" applyAlignment="1"/>
    <xf numFmtId="38" fontId="0" fillId="0" borderId="19" xfId="1" applyFont="1" applyBorder="1" applyAlignment="1"/>
    <xf numFmtId="0" fontId="0" fillId="0" borderId="19" xfId="0" applyBorder="1" applyAlignment="1"/>
    <xf numFmtId="0" fontId="0" fillId="0" borderId="16" xfId="0" applyBorder="1" applyAlignment="1"/>
    <xf numFmtId="3" fontId="0" fillId="2" borderId="16" xfId="0" applyNumberFormat="1" applyFill="1" applyBorder="1" applyAlignment="1"/>
    <xf numFmtId="38" fontId="2" fillId="2" borderId="16" xfId="0" applyNumberFormat="1" applyFont="1" applyFill="1" applyBorder="1" applyAlignment="1"/>
    <xf numFmtId="3" fontId="2" fillId="3" borderId="16" xfId="0" applyNumberFormat="1" applyFont="1" applyFill="1" applyBorder="1" applyAlignment="1"/>
    <xf numFmtId="0" fontId="2" fillId="4" borderId="0" xfId="0" applyFont="1" applyFill="1" applyAlignment="1"/>
    <xf numFmtId="0" fontId="0" fillId="4" borderId="0" xfId="0" applyFill="1" applyAlignment="1"/>
    <xf numFmtId="0" fontId="0" fillId="4" borderId="1" xfId="0" applyFill="1" applyBorder="1" applyAlignment="1">
      <alignment horizontal="left"/>
    </xf>
    <xf numFmtId="0" fontId="0" fillId="4" borderId="1" xfId="0" applyFill="1" applyBorder="1" applyAlignment="1"/>
    <xf numFmtId="0" fontId="0" fillId="4" borderId="1" xfId="0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0" fillId="4" borderId="5" xfId="0" applyFill="1" applyBorder="1" applyAlignment="1"/>
    <xf numFmtId="0" fontId="0" fillId="4" borderId="6" xfId="0" applyFill="1" applyBorder="1" applyAlignment="1"/>
    <xf numFmtId="0" fontId="0" fillId="4" borderId="6" xfId="0" applyFill="1" applyBorder="1" applyAlignment="1">
      <alignment horizontal="right"/>
    </xf>
    <xf numFmtId="38" fontId="0" fillId="4" borderId="6" xfId="1" applyFont="1" applyFill="1" applyBorder="1" applyAlignment="1">
      <alignment horizontal="right"/>
    </xf>
    <xf numFmtId="0" fontId="0" fillId="4" borderId="7" xfId="0" applyFill="1" applyBorder="1" applyAlignment="1">
      <alignment horizontal="left"/>
    </xf>
    <xf numFmtId="0" fontId="0" fillId="4" borderId="8" xfId="0" applyFill="1" applyBorder="1" applyAlignment="1"/>
    <xf numFmtId="0" fontId="0" fillId="4" borderId="0" xfId="0" applyFill="1" applyAlignment="1">
      <alignment horizontal="right"/>
    </xf>
    <xf numFmtId="38" fontId="0" fillId="4" borderId="0" xfId="1" applyFont="1" applyFill="1" applyBorder="1" applyAlignment="1"/>
    <xf numFmtId="0" fontId="0" fillId="4" borderId="9" xfId="0" applyFill="1" applyBorder="1" applyAlignment="1">
      <alignment horizontal="left"/>
    </xf>
    <xf numFmtId="0" fontId="0" fillId="4" borderId="10" xfId="0" applyFill="1" applyBorder="1" applyAlignment="1"/>
    <xf numFmtId="0" fontId="0" fillId="4" borderId="11" xfId="0" applyFill="1" applyBorder="1" applyAlignment="1"/>
    <xf numFmtId="38" fontId="0" fillId="4" borderId="11" xfId="1" applyFont="1" applyFill="1" applyBorder="1" applyAlignment="1"/>
    <xf numFmtId="0" fontId="0" fillId="4" borderId="12" xfId="0" applyFill="1" applyBorder="1" applyAlignment="1">
      <alignment horizontal="left"/>
    </xf>
    <xf numFmtId="0" fontId="2" fillId="4" borderId="13" xfId="0" applyFont="1" applyFill="1" applyBorder="1" applyAlignment="1"/>
    <xf numFmtId="0" fontId="0" fillId="4" borderId="14" xfId="0" applyFill="1" applyBorder="1" applyAlignment="1"/>
    <xf numFmtId="3" fontId="2" fillId="4" borderId="14" xfId="0" applyNumberFormat="1" applyFont="1" applyFill="1" applyBorder="1" applyAlignment="1"/>
    <xf numFmtId="0" fontId="2" fillId="4" borderId="15" xfId="0" applyFont="1" applyFill="1" applyBorder="1" applyAlignment="1">
      <alignment horizontal="left"/>
    </xf>
    <xf numFmtId="38" fontId="0" fillId="4" borderId="6" xfId="1" applyFont="1" applyFill="1" applyBorder="1" applyAlignment="1"/>
    <xf numFmtId="0" fontId="0" fillId="4" borderId="11" xfId="0" applyFill="1" applyBorder="1" applyAlignment="1">
      <alignment horizontal="right"/>
    </xf>
    <xf numFmtId="38" fontId="2" fillId="4" borderId="14" xfId="0" applyNumberFormat="1" applyFont="1" applyFill="1" applyBorder="1" applyAlignment="1"/>
    <xf numFmtId="0" fontId="0" fillId="4" borderId="10" xfId="0" applyFill="1" applyBorder="1" applyAlignment="1">
      <alignment horizontal="left"/>
    </xf>
    <xf numFmtId="0" fontId="0" fillId="4" borderId="11" xfId="0" applyFill="1" applyBorder="1" applyAlignment="1">
      <alignment horizontal="center" wrapText="1"/>
    </xf>
    <xf numFmtId="0" fontId="0" fillId="4" borderId="14" xfId="0" applyFill="1" applyBorder="1" applyAlignment="1">
      <alignment horizontal="right"/>
    </xf>
    <xf numFmtId="0" fontId="2" fillId="4" borderId="11" xfId="0" applyFont="1" applyFill="1" applyBorder="1" applyAlignment="1"/>
    <xf numFmtId="3" fontId="2" fillId="4" borderId="11" xfId="0" applyNumberFormat="1" applyFont="1" applyFill="1" applyBorder="1" applyAlignment="1"/>
    <xf numFmtId="0" fontId="2" fillId="4" borderId="11" xfId="0" applyFon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/>
    </xf>
    <xf numFmtId="3" fontId="0" fillId="4" borderId="0" xfId="0" applyNumberFormat="1" applyFill="1" applyAlignment="1">
      <alignment horizontal="center"/>
    </xf>
    <xf numFmtId="0" fontId="7" fillId="4" borderId="1" xfId="0" applyFont="1" applyFill="1" applyBorder="1" applyAlignment="1">
      <alignment horizontal="center"/>
    </xf>
    <xf numFmtId="3" fontId="2" fillId="4" borderId="0" xfId="0" applyNumberFormat="1" applyFont="1" applyFill="1" applyAlignment="1"/>
    <xf numFmtId="0" fontId="0" fillId="4" borderId="6" xfId="0" applyFill="1" applyBorder="1" applyAlignment="1">
      <alignment horizontal="center" vertical="top"/>
    </xf>
    <xf numFmtId="0" fontId="2" fillId="4" borderId="11" xfId="0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38101</xdr:colOff>
      <xdr:row>0</xdr:row>
      <xdr:rowOff>219075</xdr:rowOff>
    </xdr:from>
    <xdr:to>
      <xdr:col>13</xdr:col>
      <xdr:colOff>523876</xdr:colOff>
      <xdr:row>2</xdr:row>
      <xdr:rowOff>38100</xdr:rowOff>
    </xdr:to>
    <xdr:sp macro="" textlink="">
      <xdr:nvSpPr>
        <xdr:cNvPr id="10" name="矢印: 左 9">
          <a:extLst>
            <a:ext uri="{FF2B5EF4-FFF2-40B4-BE49-F238E27FC236}">
              <a16:creationId xmlns:a16="http://schemas.microsoft.com/office/drawing/2014/main" id="{7BE81BC6-097A-19F0-37FE-671366448EC7}"/>
            </a:ext>
          </a:extLst>
        </xdr:cNvPr>
        <xdr:cNvSpPr/>
      </xdr:nvSpPr>
      <xdr:spPr>
        <a:xfrm>
          <a:off x="13439776" y="1409700"/>
          <a:ext cx="1638300" cy="314325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19050</xdr:colOff>
      <xdr:row>3</xdr:row>
      <xdr:rowOff>76200</xdr:rowOff>
    </xdr:from>
    <xdr:to>
      <xdr:col>13</xdr:col>
      <xdr:colOff>504825</xdr:colOff>
      <xdr:row>4</xdr:row>
      <xdr:rowOff>152400</xdr:rowOff>
    </xdr:to>
    <xdr:sp macro="" textlink="">
      <xdr:nvSpPr>
        <xdr:cNvPr id="11" name="矢印: 左 10">
          <a:extLst>
            <a:ext uri="{FF2B5EF4-FFF2-40B4-BE49-F238E27FC236}">
              <a16:creationId xmlns:a16="http://schemas.microsoft.com/office/drawing/2014/main" id="{AD2DDA09-8EF5-42B3-B877-0ED1A3A2A36F}"/>
            </a:ext>
          </a:extLst>
        </xdr:cNvPr>
        <xdr:cNvSpPr/>
      </xdr:nvSpPr>
      <xdr:spPr>
        <a:xfrm rot="20142205">
          <a:off x="13420725" y="2000250"/>
          <a:ext cx="1638300" cy="314325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28575</xdr:colOff>
      <xdr:row>6</xdr:row>
      <xdr:rowOff>209550</xdr:rowOff>
    </xdr:from>
    <xdr:to>
      <xdr:col>13</xdr:col>
      <xdr:colOff>514350</xdr:colOff>
      <xdr:row>8</xdr:row>
      <xdr:rowOff>28575</xdr:rowOff>
    </xdr:to>
    <xdr:sp macro="" textlink="">
      <xdr:nvSpPr>
        <xdr:cNvPr id="12" name="矢印: 左 11">
          <a:extLst>
            <a:ext uri="{FF2B5EF4-FFF2-40B4-BE49-F238E27FC236}">
              <a16:creationId xmlns:a16="http://schemas.microsoft.com/office/drawing/2014/main" id="{7E7F1167-0045-4942-9173-D205DC9E1A14}"/>
            </a:ext>
          </a:extLst>
        </xdr:cNvPr>
        <xdr:cNvSpPr/>
      </xdr:nvSpPr>
      <xdr:spPr>
        <a:xfrm>
          <a:off x="13430250" y="2867025"/>
          <a:ext cx="1638300" cy="314325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66675</xdr:colOff>
      <xdr:row>14</xdr:row>
      <xdr:rowOff>57150</xdr:rowOff>
    </xdr:from>
    <xdr:to>
      <xdr:col>7</xdr:col>
      <xdr:colOff>28575</xdr:colOff>
      <xdr:row>17</xdr:row>
      <xdr:rowOff>209550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C27C5A14-C7BB-445A-B2B2-DA064B05A46D}"/>
            </a:ext>
          </a:extLst>
        </xdr:cNvPr>
        <xdr:cNvCxnSpPr/>
      </xdr:nvCxnSpPr>
      <xdr:spPr>
        <a:xfrm>
          <a:off x="66675" y="3390900"/>
          <a:ext cx="5819775" cy="866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C70CD-E885-45AB-9433-94788E0DA822}">
  <dimension ref="A1:O40"/>
  <sheetViews>
    <sheetView tabSelected="1" workbookViewId="0">
      <selection activeCell="J18" sqref="J18"/>
    </sheetView>
  </sheetViews>
  <sheetFormatPr defaultRowHeight="18.75" x14ac:dyDescent="0.4"/>
  <cols>
    <col min="1" max="1" width="57" style="1" bestFit="1" customWidth="1"/>
    <col min="2" max="2" width="8.125" style="1" customWidth="1"/>
    <col min="3" max="4" width="9" style="1"/>
    <col min="5" max="5" width="5.5" style="1" customWidth="1"/>
    <col min="6" max="6" width="13.25" style="1" bestFit="1" customWidth="1"/>
    <col min="7" max="7" width="10.625" style="1" bestFit="1" customWidth="1"/>
    <col min="8" max="8" width="3.375" style="1" bestFit="1" customWidth="1"/>
    <col min="9" max="10" width="9" style="1"/>
    <col min="11" max="11" width="33" style="1" bestFit="1" customWidth="1"/>
    <col min="12" max="12" width="9" style="1"/>
    <col min="13" max="13" width="15.125" style="1" bestFit="1" customWidth="1"/>
    <col min="14" max="14" width="9.5" style="1" bestFit="1" customWidth="1"/>
    <col min="15" max="16384" width="9" style="1"/>
  </cols>
  <sheetData>
    <row r="1" spans="1:15" ht="19.5" thickBot="1" x14ac:dyDescent="0.45">
      <c r="A1" s="13" t="s">
        <v>0</v>
      </c>
      <c r="B1" s="14"/>
      <c r="C1" s="14"/>
      <c r="D1" s="14"/>
      <c r="E1" s="14"/>
      <c r="F1" s="14"/>
      <c r="G1" s="14"/>
      <c r="H1" s="14"/>
      <c r="K1" s="1" t="s">
        <v>33</v>
      </c>
    </row>
    <row r="2" spans="1:15" ht="19.5" thickBot="1" x14ac:dyDescent="0.45">
      <c r="A2" s="45" t="s">
        <v>36</v>
      </c>
      <c r="B2" s="45"/>
      <c r="C2" s="50" t="s">
        <v>37</v>
      </c>
      <c r="D2" s="50"/>
      <c r="E2" s="14"/>
      <c r="F2" s="14"/>
      <c r="G2" s="51"/>
      <c r="H2" s="14"/>
      <c r="K2" s="9" t="s">
        <v>27</v>
      </c>
      <c r="L2" s="10">
        <v>5600000</v>
      </c>
      <c r="O2" s="1" t="s">
        <v>34</v>
      </c>
    </row>
    <row r="3" spans="1:15" x14ac:dyDescent="0.4">
      <c r="A3" s="14"/>
      <c r="B3" s="14"/>
      <c r="C3" s="14"/>
      <c r="D3" s="14"/>
      <c r="E3" s="14"/>
      <c r="F3" s="14"/>
      <c r="G3" s="14"/>
      <c r="H3" s="14"/>
      <c r="K3" s="8" t="s">
        <v>28</v>
      </c>
      <c r="L3" s="7">
        <f>L2*3%</f>
        <v>168000</v>
      </c>
    </row>
    <row r="4" spans="1:15" x14ac:dyDescent="0.4">
      <c r="A4" s="16" t="s">
        <v>1</v>
      </c>
      <c r="B4" s="17" t="s">
        <v>2</v>
      </c>
      <c r="C4" s="17" t="s">
        <v>38</v>
      </c>
      <c r="D4" s="16" t="s">
        <v>3</v>
      </c>
      <c r="E4" s="46" t="s">
        <v>4</v>
      </c>
      <c r="F4" s="47"/>
      <c r="G4" s="48"/>
      <c r="H4" s="14"/>
      <c r="K4" s="2" t="s">
        <v>29</v>
      </c>
      <c r="L4" s="3">
        <v>60000</v>
      </c>
    </row>
    <row r="5" spans="1:15" ht="19.5" thickBot="1" x14ac:dyDescent="0.45">
      <c r="A5" s="15" t="s">
        <v>5</v>
      </c>
      <c r="B5" s="17" t="s">
        <v>39</v>
      </c>
      <c r="C5" s="18" t="s">
        <v>40</v>
      </c>
      <c r="D5" s="52" t="s">
        <v>41</v>
      </c>
      <c r="E5" s="46" t="s">
        <v>6</v>
      </c>
      <c r="F5" s="47"/>
      <c r="G5" s="48"/>
      <c r="H5" s="14"/>
      <c r="K5" s="4" t="s">
        <v>30</v>
      </c>
      <c r="L5" s="5">
        <f>(L3+L4)*10%</f>
        <v>22800</v>
      </c>
    </row>
    <row r="6" spans="1:15" ht="19.5" thickBot="1" x14ac:dyDescent="0.45">
      <c r="A6" s="14"/>
      <c r="B6" s="14"/>
      <c r="C6" s="14"/>
      <c r="D6" s="14"/>
      <c r="E6" s="14"/>
      <c r="F6" s="14"/>
      <c r="G6" s="14"/>
      <c r="H6" s="14"/>
      <c r="K6" s="6" t="s">
        <v>31</v>
      </c>
      <c r="L6" s="11">
        <f>L3+L4+L5</f>
        <v>250800</v>
      </c>
    </row>
    <row r="7" spans="1:15" ht="19.5" thickBot="1" x14ac:dyDescent="0.45">
      <c r="A7" s="13" t="s">
        <v>42</v>
      </c>
      <c r="B7" s="14"/>
      <c r="C7" s="14"/>
      <c r="D7" s="14"/>
      <c r="E7" s="14"/>
      <c r="F7" s="14"/>
      <c r="G7" s="53"/>
      <c r="H7" s="13"/>
    </row>
    <row r="8" spans="1:15" ht="19.5" thickBot="1" x14ac:dyDescent="0.45">
      <c r="A8" s="19" t="s">
        <v>43</v>
      </c>
      <c r="B8" s="20"/>
      <c r="C8" s="20"/>
      <c r="D8" s="20"/>
      <c r="E8" s="20"/>
      <c r="F8" s="21"/>
      <c r="G8" s="22">
        <v>330000</v>
      </c>
      <c r="H8" s="23" t="s">
        <v>7</v>
      </c>
      <c r="K8" s="6" t="s">
        <v>32</v>
      </c>
      <c r="L8" s="12">
        <v>330000</v>
      </c>
      <c r="O8" s="1" t="s">
        <v>35</v>
      </c>
    </row>
    <row r="9" spans="1:15" x14ac:dyDescent="0.4">
      <c r="A9" s="24" t="s">
        <v>8</v>
      </c>
      <c r="B9" s="14"/>
      <c r="C9" s="14"/>
      <c r="D9" s="14"/>
      <c r="E9" s="14"/>
      <c r="F9" s="25"/>
      <c r="G9" s="26">
        <v>5000</v>
      </c>
      <c r="H9" s="27" t="s">
        <v>7</v>
      </c>
    </row>
    <row r="10" spans="1:15" x14ac:dyDescent="0.4">
      <c r="A10" s="24" t="s">
        <v>9</v>
      </c>
      <c r="B10" s="14"/>
      <c r="C10" s="14"/>
      <c r="D10" s="14"/>
      <c r="E10" s="14"/>
      <c r="F10" s="25"/>
      <c r="G10" s="26">
        <v>10000</v>
      </c>
      <c r="H10" s="27" t="s">
        <v>7</v>
      </c>
    </row>
    <row r="11" spans="1:15" x14ac:dyDescent="0.4">
      <c r="A11" s="24" t="s">
        <v>10</v>
      </c>
      <c r="B11" s="14"/>
      <c r="C11" s="14"/>
      <c r="D11" s="14"/>
      <c r="E11" s="14"/>
      <c r="F11" s="25"/>
      <c r="G11" s="26">
        <v>20160</v>
      </c>
      <c r="H11" s="27" t="s">
        <v>7</v>
      </c>
    </row>
    <row r="12" spans="1:15" x14ac:dyDescent="0.4">
      <c r="A12" s="24" t="s">
        <v>11</v>
      </c>
      <c r="B12" s="14"/>
      <c r="C12" s="14"/>
      <c r="D12" s="14"/>
      <c r="E12" s="14"/>
      <c r="F12" s="14"/>
      <c r="G12" s="26">
        <v>100000</v>
      </c>
      <c r="H12" s="27" t="s">
        <v>7</v>
      </c>
    </row>
    <row r="13" spans="1:15" x14ac:dyDescent="0.4">
      <c r="A13" s="24" t="s">
        <v>12</v>
      </c>
      <c r="B13" s="14"/>
      <c r="C13" s="14"/>
      <c r="D13" s="14"/>
      <c r="E13" s="14"/>
      <c r="F13" s="14"/>
      <c r="G13" s="26">
        <v>60000</v>
      </c>
      <c r="H13" s="27" t="s">
        <v>7</v>
      </c>
    </row>
    <row r="14" spans="1:15" x14ac:dyDescent="0.4">
      <c r="A14" s="24" t="s">
        <v>13</v>
      </c>
      <c r="B14" s="14"/>
      <c r="C14" s="14"/>
      <c r="D14" s="14"/>
      <c r="E14" s="14"/>
      <c r="F14" s="14"/>
      <c r="G14" s="26">
        <v>27400</v>
      </c>
      <c r="H14" s="27" t="s">
        <v>7</v>
      </c>
    </row>
    <row r="15" spans="1:15" x14ac:dyDescent="0.4">
      <c r="A15" s="24" t="s">
        <v>44</v>
      </c>
      <c r="B15" s="14"/>
      <c r="C15" s="14"/>
      <c r="D15" s="14"/>
      <c r="E15" s="14"/>
      <c r="F15" s="14"/>
      <c r="G15" s="14"/>
      <c r="H15" s="27" t="s">
        <v>7</v>
      </c>
    </row>
    <row r="16" spans="1:15" x14ac:dyDescent="0.4">
      <c r="A16" s="24" t="s">
        <v>45</v>
      </c>
      <c r="B16" s="14"/>
      <c r="C16" s="14"/>
      <c r="D16" s="14"/>
      <c r="E16" s="14"/>
      <c r="F16" s="14"/>
      <c r="G16" s="14"/>
      <c r="H16" s="27" t="s">
        <v>7</v>
      </c>
    </row>
    <row r="17" spans="1:8" ht="18.75" customHeight="1" x14ac:dyDescent="0.4">
      <c r="A17" s="24"/>
      <c r="B17" s="14"/>
      <c r="C17" s="14"/>
      <c r="D17" s="14"/>
      <c r="E17" s="14"/>
      <c r="F17" s="14"/>
      <c r="G17" s="14"/>
      <c r="H17" s="27" t="s">
        <v>7</v>
      </c>
    </row>
    <row r="18" spans="1:8" ht="19.5" thickBot="1" x14ac:dyDescent="0.45">
      <c r="A18" s="28"/>
      <c r="B18" s="29"/>
      <c r="C18" s="29"/>
      <c r="D18" s="29"/>
      <c r="E18" s="29"/>
      <c r="F18" s="29"/>
      <c r="G18" s="29"/>
      <c r="H18" s="31" t="s">
        <v>7</v>
      </c>
    </row>
    <row r="19" spans="1:8" ht="19.5" thickTop="1" x14ac:dyDescent="0.4">
      <c r="A19" s="32" t="s">
        <v>14</v>
      </c>
      <c r="B19" s="33"/>
      <c r="C19" s="33"/>
      <c r="D19" s="33"/>
      <c r="E19" s="33"/>
      <c r="F19" s="33"/>
      <c r="G19" s="34">
        <f>SUM(G8:G18)</f>
        <v>552560</v>
      </c>
      <c r="H19" s="35" t="s">
        <v>7</v>
      </c>
    </row>
    <row r="20" spans="1:8" x14ac:dyDescent="0.4">
      <c r="A20" s="14"/>
      <c r="B20" s="14"/>
      <c r="C20" s="14"/>
      <c r="D20" s="14"/>
      <c r="E20" s="14"/>
      <c r="F20" s="14"/>
      <c r="G20" s="14"/>
      <c r="H20" s="14"/>
    </row>
    <row r="21" spans="1:8" ht="18.75" customHeight="1" x14ac:dyDescent="0.4">
      <c r="A21" s="19" t="s">
        <v>15</v>
      </c>
      <c r="B21" s="20"/>
      <c r="C21" s="20"/>
      <c r="D21" s="20"/>
      <c r="E21" s="20"/>
      <c r="F21" s="21"/>
      <c r="G21" s="36">
        <v>19754</v>
      </c>
      <c r="H21" s="23" t="s">
        <v>7</v>
      </c>
    </row>
    <row r="22" spans="1:8" ht="19.5" thickBot="1" x14ac:dyDescent="0.45">
      <c r="A22" s="28" t="s">
        <v>16</v>
      </c>
      <c r="B22" s="29"/>
      <c r="C22" s="29"/>
      <c r="D22" s="29"/>
      <c r="E22" s="29"/>
      <c r="F22" s="37"/>
      <c r="G22" s="30">
        <v>39208</v>
      </c>
      <c r="H22" s="31" t="s">
        <v>7</v>
      </c>
    </row>
    <row r="23" spans="1:8" ht="19.5" thickTop="1" x14ac:dyDescent="0.4">
      <c r="A23" s="32" t="s">
        <v>17</v>
      </c>
      <c r="B23" s="33"/>
      <c r="C23" s="33"/>
      <c r="D23" s="33"/>
      <c r="E23" s="33"/>
      <c r="F23" s="33"/>
      <c r="G23" s="38">
        <f>SUM(G21:G22)</f>
        <v>58962</v>
      </c>
      <c r="H23" s="35" t="s">
        <v>7</v>
      </c>
    </row>
    <row r="24" spans="1:8" x14ac:dyDescent="0.4">
      <c r="A24" s="14"/>
      <c r="B24" s="14"/>
      <c r="C24" s="14"/>
      <c r="D24" s="14"/>
      <c r="E24" s="14"/>
      <c r="F24" s="14"/>
      <c r="G24" s="14"/>
      <c r="H24" s="14"/>
    </row>
    <row r="25" spans="1:8" x14ac:dyDescent="0.4">
      <c r="A25" s="49" t="s">
        <v>18</v>
      </c>
      <c r="B25" s="54"/>
      <c r="C25" s="54"/>
      <c r="D25" s="54"/>
      <c r="E25" s="20"/>
      <c r="F25" s="20"/>
      <c r="G25" s="36">
        <v>19754</v>
      </c>
      <c r="H25" s="23" t="s">
        <v>7</v>
      </c>
    </row>
    <row r="26" spans="1:8" ht="19.5" thickBot="1" x14ac:dyDescent="0.45">
      <c r="A26" s="39" t="s">
        <v>19</v>
      </c>
      <c r="B26" s="40"/>
      <c r="C26" s="40"/>
      <c r="D26" s="40"/>
      <c r="E26" s="29"/>
      <c r="F26" s="29"/>
      <c r="G26" s="30">
        <v>78415</v>
      </c>
      <c r="H26" s="31" t="s">
        <v>7</v>
      </c>
    </row>
    <row r="27" spans="1:8" ht="19.5" thickTop="1" x14ac:dyDescent="0.4">
      <c r="A27" s="32" t="s">
        <v>20</v>
      </c>
      <c r="B27" s="33"/>
      <c r="C27" s="33"/>
      <c r="D27" s="33"/>
      <c r="E27" s="33"/>
      <c r="F27" s="41"/>
      <c r="G27" s="38">
        <f>G25+G26</f>
        <v>98169</v>
      </c>
      <c r="H27" s="35" t="s">
        <v>7</v>
      </c>
    </row>
    <row r="28" spans="1:8" x14ac:dyDescent="0.4">
      <c r="A28" s="14"/>
      <c r="B28" s="14"/>
      <c r="C28" s="14"/>
      <c r="D28" s="14"/>
      <c r="E28" s="14"/>
      <c r="F28" s="14"/>
      <c r="G28" s="14"/>
      <c r="H28" s="14"/>
    </row>
    <row r="29" spans="1:8" ht="19.5" thickBot="1" x14ac:dyDescent="0.45">
      <c r="A29" s="42" t="s">
        <v>21</v>
      </c>
      <c r="B29" s="29"/>
      <c r="C29" s="29"/>
      <c r="D29" s="29"/>
      <c r="E29" s="29"/>
      <c r="F29" s="29"/>
      <c r="G29" s="43">
        <f>G19+G23+G27</f>
        <v>709691</v>
      </c>
      <c r="H29" s="44" t="s">
        <v>7</v>
      </c>
    </row>
    <row r="30" spans="1:8" ht="19.5" thickTop="1" x14ac:dyDescent="0.4">
      <c r="A30" s="14"/>
      <c r="B30" s="14"/>
      <c r="C30" s="14"/>
      <c r="D30" s="14"/>
      <c r="E30" s="14"/>
      <c r="F30" s="14"/>
      <c r="G30" s="14"/>
      <c r="H30" s="14"/>
    </row>
    <row r="31" spans="1:8" ht="19.5" thickBot="1" x14ac:dyDescent="0.45">
      <c r="A31" s="42" t="s">
        <v>46</v>
      </c>
      <c r="B31" s="29"/>
      <c r="C31" s="29"/>
      <c r="D31" s="29"/>
      <c r="E31" s="29"/>
      <c r="F31" s="29"/>
      <c r="G31" s="43">
        <v>2000000</v>
      </c>
      <c r="H31" s="42" t="s">
        <v>7</v>
      </c>
    </row>
    <row r="32" spans="1:8" ht="20.25" thickTop="1" thickBot="1" x14ac:dyDescent="0.45">
      <c r="A32" s="42" t="s">
        <v>47</v>
      </c>
      <c r="B32" s="29"/>
      <c r="C32" s="29"/>
      <c r="D32" s="29"/>
      <c r="E32" s="29"/>
      <c r="F32" s="29"/>
      <c r="G32" s="43">
        <f>2000000-G29</f>
        <v>1290309</v>
      </c>
      <c r="H32" s="42" t="s">
        <v>7</v>
      </c>
    </row>
    <row r="33" spans="1:8" ht="19.5" thickTop="1" x14ac:dyDescent="0.4">
      <c r="A33" s="14"/>
      <c r="B33" s="14"/>
      <c r="C33" s="14"/>
      <c r="D33" s="14"/>
      <c r="E33" s="14"/>
      <c r="F33" s="14"/>
      <c r="G33" s="14"/>
      <c r="H33" s="14"/>
    </row>
    <row r="34" spans="1:8" ht="19.5" thickBot="1" x14ac:dyDescent="0.45">
      <c r="A34" s="14"/>
      <c r="B34" s="14"/>
      <c r="C34" s="14"/>
      <c r="D34" s="14"/>
      <c r="E34" s="14"/>
      <c r="F34" s="55" t="s">
        <v>48</v>
      </c>
      <c r="G34" s="43">
        <v>500000</v>
      </c>
      <c r="H34" s="42" t="s">
        <v>7</v>
      </c>
    </row>
    <row r="35" spans="1:8" ht="20.25" thickTop="1" thickBot="1" x14ac:dyDescent="0.45">
      <c r="A35" s="42" t="s">
        <v>49</v>
      </c>
      <c r="B35" s="29"/>
      <c r="C35" s="29"/>
      <c r="D35" s="29"/>
      <c r="E35" s="29"/>
      <c r="F35" s="29"/>
      <c r="G35" s="43">
        <f>G32-G34</f>
        <v>790309</v>
      </c>
      <c r="H35" s="42" t="s">
        <v>7</v>
      </c>
    </row>
    <row r="36" spans="1:8" ht="19.5" thickTop="1" x14ac:dyDescent="0.4">
      <c r="A36" s="14"/>
      <c r="B36" s="14"/>
      <c r="C36" s="14"/>
      <c r="D36" s="14"/>
      <c r="E36" s="14"/>
      <c r="F36" s="14"/>
      <c r="G36" s="14"/>
      <c r="H36" s="14"/>
    </row>
    <row r="37" spans="1:8" x14ac:dyDescent="0.4">
      <c r="A37" s="14" t="s">
        <v>22</v>
      </c>
      <c r="B37" s="14"/>
      <c r="C37" s="14"/>
      <c r="D37" s="14"/>
      <c r="E37" s="14"/>
      <c r="F37" s="14"/>
      <c r="G37" s="14"/>
      <c r="H37" s="14"/>
    </row>
    <row r="38" spans="1:8" x14ac:dyDescent="0.4">
      <c r="A38" s="14" t="s">
        <v>23</v>
      </c>
      <c r="B38" s="14" t="s">
        <v>24</v>
      </c>
      <c r="C38" s="14"/>
      <c r="D38" s="14"/>
      <c r="E38" s="14"/>
      <c r="F38" s="14"/>
      <c r="G38" s="14"/>
      <c r="H38" s="14"/>
    </row>
    <row r="39" spans="1:8" x14ac:dyDescent="0.4">
      <c r="A39" s="14" t="s">
        <v>25</v>
      </c>
      <c r="B39" s="14" t="s">
        <v>26</v>
      </c>
      <c r="C39" s="14"/>
      <c r="D39" s="14"/>
      <c r="E39" s="14"/>
      <c r="F39" s="14"/>
      <c r="G39" s="14"/>
      <c r="H39" s="14"/>
    </row>
    <row r="40" spans="1:8" x14ac:dyDescent="0.4">
      <c r="A40" s="14"/>
      <c r="B40" s="14"/>
      <c r="C40" s="14"/>
      <c r="D40" s="14"/>
      <c r="E40" s="14"/>
      <c r="F40" s="14"/>
      <c r="G40" s="14"/>
      <c r="H40" s="14"/>
    </row>
  </sheetData>
  <protectedRanges>
    <protectedRange sqref="K3:L5" name="範囲1"/>
  </protectedRanges>
  <mergeCells count="5">
    <mergeCell ref="A25:D25"/>
    <mergeCell ref="A2:B2"/>
    <mergeCell ref="C2:D2"/>
    <mergeCell ref="E4:G4"/>
    <mergeCell ref="E5:G5"/>
  </mergeCells>
  <phoneticPr fontId="3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社畜 前向き</dc:creator>
  <cp:lastModifiedBy>社畜 前向き</cp:lastModifiedBy>
  <dcterms:created xsi:type="dcterms:W3CDTF">2025-11-22T06:54:25Z</dcterms:created>
  <dcterms:modified xsi:type="dcterms:W3CDTF">2025-12-23T20:05:52Z</dcterms:modified>
</cp:coreProperties>
</file>